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14925" windowHeight="7785" tabRatio="603" activeTab="0"/>
  </bookViews>
  <sheets>
    <sheet name="2008 Winners" sheetId="1" r:id="rId1"/>
    <sheet name="Members 2007" sheetId="2" state="hidden" r:id="rId2"/>
    <sheet name="Members 2006" sheetId="3" state="hidden" r:id="rId3"/>
  </sheets>
  <definedNames>
    <definedName name="_xlnm.Print_Area" localSheetId="0">'2008 Winners'!$A$1:$E$76</definedName>
    <definedName name="_xlnm.Print_Titles" localSheetId="2">'Members 2006'!$8:$8</definedName>
    <definedName name="_xlnm.Print_Titles" localSheetId="1">'Members 2007'!$7:$10</definedName>
  </definedNames>
  <calcPr fullCalcOnLoad="1"/>
</workbook>
</file>

<file path=xl/sharedStrings.xml><?xml version="1.0" encoding="utf-8"?>
<sst xmlns="http://schemas.openxmlformats.org/spreadsheetml/2006/main" count="3331" uniqueCount="1271">
  <si>
    <t>Age
Group</t>
  </si>
  <si>
    <t>Club Championships</t>
  </si>
  <si>
    <t>Paid</t>
  </si>
  <si>
    <t>10/11 year</t>
  </si>
  <si>
    <t>12/13 year</t>
  </si>
  <si>
    <t>14/15 year</t>
  </si>
  <si>
    <t>Loton Trophy</t>
  </si>
  <si>
    <t>Mens</t>
  </si>
  <si>
    <t>John's Long Peel</t>
  </si>
  <si>
    <t>Ladies</t>
  </si>
  <si>
    <t>Boland Trophy</t>
  </si>
  <si>
    <t>Squire Shield</t>
  </si>
  <si>
    <t>Squire Tankard</t>
  </si>
  <si>
    <t>B. Workman Trophy</t>
  </si>
  <si>
    <t>Gattlin Cup</t>
  </si>
  <si>
    <t>John Gregg Trophy</t>
  </si>
  <si>
    <t>Hyde Trophy</t>
  </si>
  <si>
    <t>Willhire Challenge Cup</t>
  </si>
  <si>
    <t>Cocksedge Trophy</t>
  </si>
  <si>
    <t>Scurrah Trophy</t>
  </si>
  <si>
    <t>R. Smith Trophy</t>
  </si>
  <si>
    <t>Pennine Trophy</t>
  </si>
  <si>
    <t>Bell Hotel Trophy</t>
  </si>
  <si>
    <t>Ewing Shield</t>
  </si>
  <si>
    <t>Snushall Trophy</t>
  </si>
  <si>
    <t>Clark Shield</t>
  </si>
  <si>
    <t>Pryke Trophy</t>
  </si>
  <si>
    <t>Grant Challenge Cup</t>
  </si>
  <si>
    <t>M. Hill Trophy</t>
  </si>
  <si>
    <t>Delmore Cup</t>
  </si>
  <si>
    <t>Cocksedge Cup</t>
  </si>
  <si>
    <t>The Dann Cup</t>
  </si>
  <si>
    <t>Brynley Wright Trophy</t>
  </si>
  <si>
    <t>W. Read Trophy</t>
  </si>
  <si>
    <t>Clair &amp; Dawn Bullen Cup</t>
  </si>
  <si>
    <t>Stebbing Cup</t>
  </si>
  <si>
    <t>Savory &amp; Moore Cup</t>
  </si>
  <si>
    <t>Squire Goblet</t>
  </si>
  <si>
    <t>Squire 'M' Trophy</t>
  </si>
  <si>
    <t>Curtin Family Shield</t>
  </si>
  <si>
    <t>B. Jones Trophy</t>
  </si>
  <si>
    <t>Jakeman Trophy</t>
  </si>
  <si>
    <t>Coulling Trophy</t>
  </si>
  <si>
    <t>Read Trophy</t>
  </si>
  <si>
    <t>G. Hannem Trophy</t>
  </si>
  <si>
    <t>Bill Girling Cup</t>
  </si>
  <si>
    <t>Zeal Trophy</t>
  </si>
  <si>
    <t>Mixed</t>
  </si>
  <si>
    <t>Luhrsen Trophy</t>
  </si>
  <si>
    <t>Age</t>
  </si>
  <si>
    <t>9 year</t>
  </si>
  <si>
    <t>R Smith Trophy</t>
  </si>
  <si>
    <t xml:space="preserve">Event 1 </t>
  </si>
  <si>
    <t>2.41.09</t>
  </si>
  <si>
    <t>2.34.90</t>
  </si>
  <si>
    <t>Event 3</t>
  </si>
  <si>
    <t>Event 4</t>
  </si>
  <si>
    <t>Lydia Smith</t>
  </si>
  <si>
    <t>Event 5</t>
  </si>
  <si>
    <t>Event 6</t>
  </si>
  <si>
    <t>1.06.78</t>
  </si>
  <si>
    <t>Sarah Ball</t>
  </si>
  <si>
    <t>1.22.00</t>
  </si>
  <si>
    <t>1.04.10</t>
  </si>
  <si>
    <t>1.16.94</t>
  </si>
  <si>
    <t>1.13.40</t>
  </si>
  <si>
    <t>1.20.00</t>
  </si>
  <si>
    <t>1.19.38</t>
  </si>
  <si>
    <t>Bethanie Dann</t>
  </si>
  <si>
    <t>1.28.00</t>
  </si>
  <si>
    <t>Matthew Jones</t>
  </si>
  <si>
    <t>James Pearson</t>
  </si>
  <si>
    <t>David Edwards</t>
  </si>
  <si>
    <t>1.21.37</t>
  </si>
  <si>
    <t>1.22.73</t>
  </si>
  <si>
    <t>Graham Minns</t>
  </si>
  <si>
    <t>Aaron Sakaye</t>
  </si>
  <si>
    <t>Mark Veale</t>
  </si>
  <si>
    <t>Cassie Luhrsen</t>
  </si>
  <si>
    <t>Karen Robinson</t>
  </si>
  <si>
    <t>1.34.60</t>
  </si>
  <si>
    <t>Lynne Jones</t>
  </si>
  <si>
    <t>Madaline Woods</t>
  </si>
  <si>
    <t>Claire Newton</t>
  </si>
  <si>
    <t>1.17.44</t>
  </si>
  <si>
    <t>1.27.19</t>
  </si>
  <si>
    <t>Lisa Hannem</t>
  </si>
  <si>
    <t>1.12.20</t>
  </si>
  <si>
    <t>1.13.82</t>
  </si>
  <si>
    <t>Minnow - 1</t>
  </si>
  <si>
    <t>Elfin - 2</t>
  </si>
  <si>
    <t>Hammerhead - 3</t>
  </si>
  <si>
    <t>Marlin - 4</t>
  </si>
  <si>
    <t>Great White - 5</t>
  </si>
  <si>
    <t>Tiger Shark - 6</t>
  </si>
  <si>
    <t>Groups</t>
  </si>
  <si>
    <t>Event 2</t>
  </si>
  <si>
    <t>Male 50m Freestyle - All ages</t>
  </si>
  <si>
    <t>Female 50m Freestyle - All ages</t>
  </si>
  <si>
    <t>Girls 9 year &amp; Under 25m Breaststroke</t>
  </si>
  <si>
    <t>Boys 9 year &amp; Under 25m Breaststroke</t>
  </si>
  <si>
    <t>16+ year</t>
  </si>
  <si>
    <t>Female 10 year &amp; Over 100m Backstroke</t>
  </si>
  <si>
    <t>Male 10 year &amp; Over 100m Backstroke</t>
  </si>
  <si>
    <t>Event 7</t>
  </si>
  <si>
    <t>Female 50m Butterfly - All ages</t>
  </si>
  <si>
    <t>Event 8</t>
  </si>
  <si>
    <t>Male 50m Butterfly - All ages</t>
  </si>
  <si>
    <t>Event 9</t>
  </si>
  <si>
    <t>Girls 9 year &amp; Under 25m Freestyle</t>
  </si>
  <si>
    <t>Event 10</t>
  </si>
  <si>
    <t>Boys 9 year &amp; Under 25m Freestyle</t>
  </si>
  <si>
    <t>Event 11</t>
  </si>
  <si>
    <t>Female 10 year &amp; Over 100m Breaststroke</t>
  </si>
  <si>
    <t>Event 12</t>
  </si>
  <si>
    <t>Male 10 year &amp; Over 100m Breaststroke</t>
  </si>
  <si>
    <t>Event 13</t>
  </si>
  <si>
    <t>Mildenhall &amp; District SC Trophy</t>
  </si>
  <si>
    <t>Event 14</t>
  </si>
  <si>
    <t>Event 15</t>
  </si>
  <si>
    <t>Girls Beginners 2 Width race</t>
  </si>
  <si>
    <t>Beginners Girls</t>
  </si>
  <si>
    <t>Beginners Boys</t>
  </si>
  <si>
    <t>Boys Beginners 2 Width race</t>
  </si>
  <si>
    <t>Event 16</t>
  </si>
  <si>
    <t>Event 17</t>
  </si>
  <si>
    <t>Female 100m Individual Medley - All ages</t>
  </si>
  <si>
    <t>Event 18</t>
  </si>
  <si>
    <t>Male 100m Individual Medley - All ages</t>
  </si>
  <si>
    <t>Event 19</t>
  </si>
  <si>
    <t>Event 20</t>
  </si>
  <si>
    <t>Event 21</t>
  </si>
  <si>
    <t>Female 200m Individual Medley - All ages</t>
  </si>
  <si>
    <t>Event 23</t>
  </si>
  <si>
    <t>Male 200m Individual Medley - All ages</t>
  </si>
  <si>
    <t>Event 24</t>
  </si>
  <si>
    <t>Mixed Family 100m Freestyle race</t>
  </si>
  <si>
    <t>Event 25</t>
  </si>
  <si>
    <t>Female 50m Backstroke - All ages</t>
  </si>
  <si>
    <t>Event 26</t>
  </si>
  <si>
    <t>Male 50m Backstroke - All ages</t>
  </si>
  <si>
    <t>Ladies 30 and Over  50m race</t>
  </si>
  <si>
    <t>Event 22</t>
  </si>
  <si>
    <t>Mens 30 and Over 50m race</t>
  </si>
  <si>
    <t>Event 27</t>
  </si>
  <si>
    <t>Event 28</t>
  </si>
  <si>
    <t>Girls 9 year &amp; Under 25m Butterfly</t>
  </si>
  <si>
    <t>Event 29</t>
  </si>
  <si>
    <t>Boys 9 year &amp; Under 25m Butterfly</t>
  </si>
  <si>
    <t>Event 30</t>
  </si>
  <si>
    <t>Female 10 year &amp; Over 100m Freestyle</t>
  </si>
  <si>
    <t>Event 31</t>
  </si>
  <si>
    <t>Male 10 year &amp; Over 100m Freestyle</t>
  </si>
  <si>
    <t>Event 32</t>
  </si>
  <si>
    <t>Female 50m Breaststroke - All ages</t>
  </si>
  <si>
    <t>Event 33</t>
  </si>
  <si>
    <t>Male 50m Breaststroke - All ages</t>
  </si>
  <si>
    <t>Event 34</t>
  </si>
  <si>
    <t>Event 35</t>
  </si>
  <si>
    <t>Event 36</t>
  </si>
  <si>
    <t>Female 10 year &amp; Over 100m Butterfly</t>
  </si>
  <si>
    <t>Event 37</t>
  </si>
  <si>
    <t>Male 10 year &amp; Over 100m Butterfly</t>
  </si>
  <si>
    <t>Boys 9 year 25m Backstoke</t>
  </si>
  <si>
    <t>Girls 9 year 25m Backstroke</t>
  </si>
  <si>
    <t>Angela Dann</t>
  </si>
  <si>
    <t>Charles Russell</t>
  </si>
  <si>
    <t>Megan Morley</t>
  </si>
  <si>
    <t>Robinson Cup</t>
  </si>
  <si>
    <t>Andy Stones</t>
  </si>
  <si>
    <t>Year</t>
  </si>
  <si>
    <t>JS</t>
  </si>
  <si>
    <t>G W Shark</t>
  </si>
  <si>
    <t>Marlin</t>
  </si>
  <si>
    <t>SS</t>
  </si>
  <si>
    <t>MS</t>
  </si>
  <si>
    <t>Tiger Shark</t>
  </si>
  <si>
    <t>Hammerhead</t>
  </si>
  <si>
    <t>Angela Dann Trophy</t>
  </si>
  <si>
    <t>Minnow</t>
  </si>
  <si>
    <t>Elfin</t>
  </si>
  <si>
    <t>Len Reeves Shield</t>
  </si>
  <si>
    <t>JKH Drainage Units Plate</t>
  </si>
  <si>
    <t>JKH Drainage Units Trophy</t>
  </si>
  <si>
    <t>1.16.49</t>
  </si>
  <si>
    <t>Mel Molyneux Trophy</t>
  </si>
  <si>
    <t>The Masters Trophy</t>
  </si>
  <si>
    <t>2.53.58</t>
  </si>
  <si>
    <t>Wendy Read Trophy</t>
  </si>
  <si>
    <t>Gaz Jones Trophy</t>
  </si>
  <si>
    <t>Ball Trophy</t>
  </si>
  <si>
    <t>1.24.35</t>
  </si>
  <si>
    <t>Mildenhall &amp; District S.C. Trophy</t>
  </si>
  <si>
    <t>Class</t>
  </si>
  <si>
    <t>DOB</t>
  </si>
  <si>
    <t>c/s</t>
  </si>
  <si>
    <t>9U</t>
  </si>
  <si>
    <t>10/11</t>
  </si>
  <si>
    <t>12/13</t>
  </si>
  <si>
    <t>14/15</t>
  </si>
  <si>
    <t>16+</t>
  </si>
  <si>
    <t>F</t>
  </si>
  <si>
    <t>M</t>
  </si>
  <si>
    <t>Sophie Bullen</t>
  </si>
  <si>
    <t>Max Scott</t>
  </si>
  <si>
    <t>Annalise Butcher</t>
  </si>
  <si>
    <t>Ella Scarrow</t>
  </si>
  <si>
    <t>Zoe Delgardo</t>
  </si>
  <si>
    <t>Jack Marsh</t>
  </si>
  <si>
    <t>Matthew Buckingham</t>
  </si>
  <si>
    <t>Felicity Reed</t>
  </si>
  <si>
    <t>Jack Palmer</t>
  </si>
  <si>
    <t>Lucy Howard</t>
  </si>
  <si>
    <t>Keri John</t>
  </si>
  <si>
    <t>Ceridwen Reed</t>
  </si>
  <si>
    <t>Ella Bullen</t>
  </si>
  <si>
    <t>Lucy Wills</t>
  </si>
  <si>
    <t>Freddie Freeman</t>
  </si>
  <si>
    <t>Andrew Fleet</t>
  </si>
  <si>
    <t>Michael Fleet</t>
  </si>
  <si>
    <t>Joshua Gillingham</t>
  </si>
  <si>
    <t>Hannah Smith</t>
  </si>
  <si>
    <t>Phoebe Clark</t>
  </si>
  <si>
    <t>Phillipa Palmer</t>
  </si>
  <si>
    <t>Sam Warren</t>
  </si>
  <si>
    <t>Jamie Cammam</t>
  </si>
  <si>
    <t>Ben Jamieson</t>
  </si>
  <si>
    <t>Max Beardsmore</t>
  </si>
  <si>
    <t>Sophie Cheal</t>
  </si>
  <si>
    <t>Jason Dockerill</t>
  </si>
  <si>
    <t>Ben Delgardo</t>
  </si>
  <si>
    <t>Kirean Fitchett</t>
  </si>
  <si>
    <t>Kea Haw</t>
  </si>
  <si>
    <t>James Borley</t>
  </si>
  <si>
    <t>Shay Sillitoe</t>
  </si>
  <si>
    <t>Heidi Buckingham</t>
  </si>
  <si>
    <t>Joseph Smith</t>
  </si>
  <si>
    <t>Liam John</t>
  </si>
  <si>
    <t>Alicia Perez</t>
  </si>
  <si>
    <t>Jack Cammam</t>
  </si>
  <si>
    <t>Chloe Marsh</t>
  </si>
  <si>
    <t>Mia Roberts</t>
  </si>
  <si>
    <t>Patrick Ellerby</t>
  </si>
  <si>
    <t>Beth Sadler</t>
  </si>
  <si>
    <t>Sid Madgewick</t>
  </si>
  <si>
    <t>Thomas Wills</t>
  </si>
  <si>
    <t>Jessica Reeve</t>
  </si>
  <si>
    <t>Kasinda Delgado</t>
  </si>
  <si>
    <t>Tom Russell</t>
  </si>
  <si>
    <t>Abbie Stallabrass</t>
  </si>
  <si>
    <t>Katharina Neuser</t>
  </si>
  <si>
    <t>Alex Sadler</t>
  </si>
  <si>
    <t>Heidi Fitchett</t>
  </si>
  <si>
    <t>Libby Milne</t>
  </si>
  <si>
    <t>Samuel Byrne</t>
  </si>
  <si>
    <t>Jonathon Fleet</t>
  </si>
  <si>
    <t>Katie Canham</t>
  </si>
  <si>
    <t>Matthew Molyneux</t>
  </si>
  <si>
    <t>Thomas Molyneux</t>
  </si>
  <si>
    <t>Chelsey Madgewick</t>
  </si>
  <si>
    <t>Lewis Dann</t>
  </si>
  <si>
    <t>Thomas Gillingham</t>
  </si>
  <si>
    <t>Toni Peacock</t>
  </si>
  <si>
    <t>Jack Cutting</t>
  </si>
  <si>
    <t>Joshua Ivie</t>
  </si>
  <si>
    <t>Samantha Dodds</t>
  </si>
  <si>
    <t>George Byrne</t>
  </si>
  <si>
    <t>Naomi Jones</t>
  </si>
  <si>
    <t>Tyler Poppenwimer</t>
  </si>
  <si>
    <t>Samuel Molyneux</t>
  </si>
  <si>
    <t>Jessica Haw</t>
  </si>
  <si>
    <t>Liam Jamieson</t>
  </si>
  <si>
    <t>Fiona Clarke</t>
  </si>
  <si>
    <t>Daisy Russell</t>
  </si>
  <si>
    <t>Alexandra Stones</t>
  </si>
  <si>
    <t>Ellie Milne</t>
  </si>
  <si>
    <t>Hannah Jones</t>
  </si>
  <si>
    <t>Adam Prince</t>
  </si>
  <si>
    <t>Jonathon Gillingham</t>
  </si>
  <si>
    <t>Adam Jamieson</t>
  </si>
  <si>
    <t>Nikki Smith</t>
  </si>
  <si>
    <t>Lianne Morley</t>
  </si>
  <si>
    <t>Ben Hicks</t>
  </si>
  <si>
    <t>Donna Madgewick</t>
  </si>
  <si>
    <t>Melanie Molyneux</t>
  </si>
  <si>
    <t>Lisa Milne</t>
  </si>
  <si>
    <t>Brian Prince</t>
  </si>
  <si>
    <t>John Browne</t>
  </si>
  <si>
    <t>Leon Russell</t>
  </si>
  <si>
    <t>Richard Haw</t>
  </si>
  <si>
    <t>Annouska Ramdeen</t>
  </si>
  <si>
    <t>Gaz Jones</t>
  </si>
  <si>
    <t>Sally Russell</t>
  </si>
  <si>
    <t>Lucy Russell</t>
  </si>
  <si>
    <t>Red not on membership list</t>
  </si>
  <si>
    <t>50p</t>
  </si>
  <si>
    <t>Entrances</t>
  </si>
  <si>
    <t>Fastest</t>
  </si>
  <si>
    <t>Molly Brown Cup</t>
  </si>
  <si>
    <t>Molly Brown Shield</t>
  </si>
  <si>
    <t>Kath &amp; Lloyd Brown Trophy</t>
  </si>
  <si>
    <t>Thorby Cup</t>
  </si>
  <si>
    <t>Brickett Cup</t>
  </si>
  <si>
    <t>Storeys Cup</t>
  </si>
  <si>
    <t>10p</t>
  </si>
  <si>
    <t>20p</t>
  </si>
  <si>
    <t>Cheque</t>
  </si>
  <si>
    <t>Leah Holland</t>
  </si>
  <si>
    <t>Natalie Walker</t>
  </si>
  <si>
    <t>Dr Maitland Cup</t>
  </si>
  <si>
    <t>Riddington Tankard</t>
  </si>
  <si>
    <t>C.E. Morley Cup</t>
  </si>
  <si>
    <t>Stebbing Shield</t>
  </si>
  <si>
    <t>Bridge Farm Dairies</t>
  </si>
  <si>
    <t>David Girling Memorial</t>
  </si>
  <si>
    <t>Sam Mitchell</t>
  </si>
  <si>
    <t>The Morley Trophy</t>
  </si>
  <si>
    <t>Meagan Searle</t>
  </si>
  <si>
    <t>9 &amp; Under</t>
  </si>
  <si>
    <t xml:space="preserve">Fastest </t>
  </si>
  <si>
    <t>8 &amp; Under</t>
  </si>
  <si>
    <r>
      <t xml:space="preserve">Girls Novice 25m Freestyle - </t>
    </r>
    <r>
      <rPr>
        <b/>
        <u val="single"/>
        <sz val="14"/>
        <color indexed="10"/>
        <rFont val="Times New Roman"/>
        <family val="1"/>
      </rPr>
      <t>Cut off time of 20 seconds</t>
    </r>
  </si>
  <si>
    <r>
      <t xml:space="preserve">Boys Novice 25m Freestyle - </t>
    </r>
    <r>
      <rPr>
        <b/>
        <u val="single"/>
        <sz val="14"/>
        <color indexed="10"/>
        <rFont val="Times New Roman"/>
        <family val="1"/>
      </rPr>
      <t>Cut off time of 20 seconds</t>
    </r>
  </si>
  <si>
    <t>Girls</t>
  </si>
  <si>
    <t>Boys</t>
  </si>
  <si>
    <t>11 &amp; Under</t>
  </si>
  <si>
    <t>Rebecca Logan</t>
  </si>
  <si>
    <t>Colin Girling</t>
  </si>
  <si>
    <t>1.17.94</t>
  </si>
  <si>
    <t>Transition</t>
  </si>
  <si>
    <t>Tiger shark</t>
  </si>
  <si>
    <t>Miriam Burton</t>
  </si>
  <si>
    <t>Garth Amos</t>
  </si>
  <si>
    <t>Fleur Attfield</t>
  </si>
  <si>
    <t>Paige Barton</t>
  </si>
  <si>
    <t>Chelsey Barton</t>
  </si>
  <si>
    <t>William Bentley</t>
  </si>
  <si>
    <t xml:space="preserve">David Bridge </t>
  </si>
  <si>
    <t xml:space="preserve">Tiffany Bridge </t>
  </si>
  <si>
    <t>Lorelei Brown</t>
  </si>
  <si>
    <t>Jacob Burrows</t>
  </si>
  <si>
    <t>Charlotte Carter</t>
  </si>
  <si>
    <t>Evie Carter</t>
  </si>
  <si>
    <t>Sian Chadwick</t>
  </si>
  <si>
    <t>Gina Chen</t>
  </si>
  <si>
    <t>Stella Chen</t>
  </si>
  <si>
    <t>Edward Chen</t>
  </si>
  <si>
    <t>Sophie Chen</t>
  </si>
  <si>
    <t>Hannah Clark</t>
  </si>
  <si>
    <t>Ellen Clark</t>
  </si>
  <si>
    <t>Harry Clarke</t>
  </si>
  <si>
    <t>Jake Cook</t>
  </si>
  <si>
    <t>Amber Cubitt</t>
  </si>
  <si>
    <t>Freddie Cunningham</t>
  </si>
  <si>
    <t>Thomas Daniels</t>
  </si>
  <si>
    <t>Lucy Daniels</t>
  </si>
  <si>
    <t>Shannon Denston</t>
  </si>
  <si>
    <t>Owen Fixe</t>
  </si>
  <si>
    <t>Phoebe Freeman</t>
  </si>
  <si>
    <t>Micheal Garrett</t>
  </si>
  <si>
    <t>Grace Gentry</t>
  </si>
  <si>
    <t>Kyle Glennon</t>
  </si>
  <si>
    <t>Jessica Goff</t>
  </si>
  <si>
    <t>Christian Harwell</t>
  </si>
  <si>
    <t>Gemma Ingram</t>
  </si>
  <si>
    <t>Eva Kays-Antal</t>
  </si>
  <si>
    <t>Jessica Keenan</t>
  </si>
  <si>
    <t>Lindsey LeVay</t>
  </si>
  <si>
    <t>Gabe Lowrie</t>
  </si>
  <si>
    <t xml:space="preserve">Derek Marsh </t>
  </si>
  <si>
    <t xml:space="preserve">Nick Marsh </t>
  </si>
  <si>
    <t>Emily May</t>
  </si>
  <si>
    <t>Anica Midthun</t>
  </si>
  <si>
    <t>Alli Midthun</t>
  </si>
  <si>
    <t>Zachary Miller</t>
  </si>
  <si>
    <t>Jesse Miller</t>
  </si>
  <si>
    <t>Addie Miller</t>
  </si>
  <si>
    <t xml:space="preserve">Megan Morley </t>
  </si>
  <si>
    <t>Jeannie Morley</t>
  </si>
  <si>
    <t>Connor Pepperall</t>
  </si>
  <si>
    <t>Stephanie Perez</t>
  </si>
  <si>
    <t>Ellie Phipps</t>
  </si>
  <si>
    <t>Ellie Pope</t>
  </si>
  <si>
    <t>Kirsty Proctor</t>
  </si>
  <si>
    <t>Alex Reed</t>
  </si>
  <si>
    <t>Jack Robinson</t>
  </si>
  <si>
    <t>Scott Rustenhaven</t>
  </si>
  <si>
    <t>Brandon Searle</t>
  </si>
  <si>
    <t>Jordanne Silltoe</t>
  </si>
  <si>
    <t>Jessica Slater</t>
  </si>
  <si>
    <t>Swann Steven</t>
  </si>
  <si>
    <t>Holly Swann</t>
  </si>
  <si>
    <t>Rachel Taylor</t>
  </si>
  <si>
    <t>Emily Taylor</t>
  </si>
  <si>
    <t>Megan Taylor</t>
  </si>
  <si>
    <t>Trey Thornton</t>
  </si>
  <si>
    <t>Rebecca Wagner</t>
  </si>
  <si>
    <t>Harry Wagner</t>
  </si>
  <si>
    <t>Freddie Warburton</t>
  </si>
  <si>
    <t>Alexandra Warburton</t>
  </si>
  <si>
    <t>Jack Webb</t>
  </si>
  <si>
    <t>Luke Webb</t>
  </si>
  <si>
    <t>Drew Webb-Richard</t>
  </si>
  <si>
    <t>Daniel Wicks</t>
  </si>
  <si>
    <t>Ben Wicks</t>
  </si>
  <si>
    <t>Katie Williams</t>
  </si>
  <si>
    <t>Group</t>
  </si>
  <si>
    <t>Age Group</t>
  </si>
  <si>
    <t>Transition - 7</t>
  </si>
  <si>
    <t>Junior - 8</t>
  </si>
  <si>
    <t>Senior -9</t>
  </si>
  <si>
    <t>Master - 10</t>
  </si>
  <si>
    <t>5p</t>
  </si>
  <si>
    <t>Proof</t>
  </si>
  <si>
    <t>2p</t>
  </si>
  <si>
    <t>Kate Wood</t>
  </si>
  <si>
    <t>Not on records</t>
  </si>
  <si>
    <t>Thomas &amp; Lucy Wills</t>
  </si>
  <si>
    <t>Fitchett</t>
  </si>
  <si>
    <t>Ffion Lewis-Dimmock</t>
  </si>
  <si>
    <t>Lewis Fixe</t>
  </si>
  <si>
    <t>O/Pd £6.00</t>
  </si>
  <si>
    <t>Total</t>
  </si>
  <si>
    <t>Matt &amp; Naomi Jones</t>
  </si>
  <si>
    <t>Lauren Higdon</t>
  </si>
  <si>
    <t>Missing</t>
  </si>
  <si>
    <t>Annoushka Ramdeen</t>
  </si>
  <si>
    <t>1.11.69</t>
  </si>
  <si>
    <t>1.38.68</t>
  </si>
  <si>
    <t>1.27.50</t>
  </si>
  <si>
    <t>1.31.74</t>
  </si>
  <si>
    <t>1.04.81</t>
  </si>
  <si>
    <t>1.14.02</t>
  </si>
  <si>
    <t>1.02.98</t>
  </si>
  <si>
    <t>1.28.44</t>
  </si>
  <si>
    <t>1.14.94</t>
  </si>
  <si>
    <t>1.13.88</t>
  </si>
  <si>
    <t>2.39.24</t>
  </si>
  <si>
    <t xml:space="preserve">Brandon Searle </t>
  </si>
  <si>
    <t/>
  </si>
  <si>
    <t>Brandon</t>
  </si>
  <si>
    <t>08/12/1996</t>
  </si>
  <si>
    <t>10/07/1964</t>
  </si>
  <si>
    <t>01/01/1958</t>
  </si>
  <si>
    <t>29/05/2000</t>
  </si>
  <si>
    <t>18/10/2000</t>
  </si>
  <si>
    <t>10/04/1992</t>
  </si>
  <si>
    <t>20/02/1995</t>
  </si>
  <si>
    <t>06/01/1997</t>
  </si>
  <si>
    <t>21/01/2001</t>
  </si>
  <si>
    <t>01/09/1993</t>
  </si>
  <si>
    <t>09/10/1993</t>
  </si>
  <si>
    <t>08/11/1994</t>
  </si>
  <si>
    <t>07/03/1997</t>
  </si>
  <si>
    <t>15/11/1995</t>
  </si>
  <si>
    <t>10/01/1999</t>
  </si>
  <si>
    <t>11/11/1996</t>
  </si>
  <si>
    <t>26/02/1997</t>
  </si>
  <si>
    <t>07/06/1993</t>
  </si>
  <si>
    <t>10/09/1996</t>
  </si>
  <si>
    <t>19/01/1963</t>
  </si>
  <si>
    <t>02/05/1961</t>
  </si>
  <si>
    <t>06/07/1997</t>
  </si>
  <si>
    <t>11/03/1999</t>
  </si>
  <si>
    <t>22/07/1998</t>
  </si>
  <si>
    <t>09/12/1994</t>
  </si>
  <si>
    <t>07/07/1998</t>
  </si>
  <si>
    <t>24/08/2001</t>
  </si>
  <si>
    <t>31/03/1996</t>
  </si>
  <si>
    <t>08/05/1961</t>
  </si>
  <si>
    <t>20/04/1990</t>
  </si>
  <si>
    <t>23/07/1996</t>
  </si>
  <si>
    <t>23/04/1997</t>
  </si>
  <si>
    <t>08/05/1962</t>
  </si>
  <si>
    <t>10/11/1999</t>
  </si>
  <si>
    <t>21/07/1997</t>
  </si>
  <si>
    <t>12/09/1995</t>
  </si>
  <si>
    <t>26/08/1984</t>
  </si>
  <si>
    <t>05/09/1996</t>
  </si>
  <si>
    <t>26/09/1998</t>
  </si>
  <si>
    <t>17/06/1996</t>
  </si>
  <si>
    <t>11/06/1994</t>
  </si>
  <si>
    <t>28/08/1998</t>
  </si>
  <si>
    <t>11/06/1993</t>
  </si>
  <si>
    <t>01/07/1990</t>
  </si>
  <si>
    <t>28/02/1997</t>
  </si>
  <si>
    <t>24/09/1964</t>
  </si>
  <si>
    <t>08/09/1992</t>
  </si>
  <si>
    <t>27/04/1999</t>
  </si>
  <si>
    <t>25/04/1990</t>
  </si>
  <si>
    <t>26/06/1988</t>
  </si>
  <si>
    <t>10/05/1992</t>
  </si>
  <si>
    <t>23/03/1954</t>
  </si>
  <si>
    <t>30/06/1978</t>
  </si>
  <si>
    <t>09/09/1995</t>
  </si>
  <si>
    <t>23/09/1996</t>
  </si>
  <si>
    <t>22/02/2002</t>
  </si>
  <si>
    <t>21/01/1999</t>
  </si>
  <si>
    <t>13/10/1992</t>
  </si>
  <si>
    <t>30/07/2001</t>
  </si>
  <si>
    <t>12/04/1994</t>
  </si>
  <si>
    <t>18/03/1966</t>
  </si>
  <si>
    <t>03/08/1996</t>
  </si>
  <si>
    <t>26/04/1964</t>
  </si>
  <si>
    <t>05/05/1999</t>
  </si>
  <si>
    <t>07/09/1994</t>
  </si>
  <si>
    <t>12/02/2002</t>
  </si>
  <si>
    <t>20/09/1998</t>
  </si>
  <si>
    <t>11/08/1998</t>
  </si>
  <si>
    <t>30/10/1991</t>
  </si>
  <si>
    <t>05/10/1995</t>
  </si>
  <si>
    <t>14/11/1962</t>
  </si>
  <si>
    <t>18/05/1989</t>
  </si>
  <si>
    <t>26/02/1994</t>
  </si>
  <si>
    <t>27/08/1965</t>
  </si>
  <si>
    <t>17/05/1992</t>
  </si>
  <si>
    <t>19/01/1968</t>
  </si>
  <si>
    <t>07/01/1956</t>
  </si>
  <si>
    <t>16/03/1986</t>
  </si>
  <si>
    <t>17/06/1993</t>
  </si>
  <si>
    <t>05/02/2003</t>
  </si>
  <si>
    <t>27/07/1999</t>
  </si>
  <si>
    <t>02/05/1997</t>
  </si>
  <si>
    <t>23/01/2001</t>
  </si>
  <si>
    <t>03/11/1996</t>
  </si>
  <si>
    <t>20/02/1996</t>
  </si>
  <si>
    <t>20/02/1991</t>
  </si>
  <si>
    <t>10/07/1962</t>
  </si>
  <si>
    <t>13/05/1959</t>
  </si>
  <si>
    <t>21/03/1992</t>
  </si>
  <si>
    <t>25/07/1968</t>
  </si>
  <si>
    <t>03/11/1990</t>
  </si>
  <si>
    <t>22/08/1960</t>
  </si>
  <si>
    <t>04/08/1994</t>
  </si>
  <si>
    <t>28/04/1946</t>
  </si>
  <si>
    <t>12/02/1996</t>
  </si>
  <si>
    <t>22/03/1946</t>
  </si>
  <si>
    <t>11/06/2000</t>
  </si>
  <si>
    <t>30/06/1997</t>
  </si>
  <si>
    <t>07/09/1987</t>
  </si>
  <si>
    <t>29/03/1991</t>
  </si>
  <si>
    <t>11/09/1951</t>
  </si>
  <si>
    <t>07/01/1984</t>
  </si>
  <si>
    <t>22/09/1956</t>
  </si>
  <si>
    <t>20/01/1995</t>
  </si>
  <si>
    <t>10/08/1999</t>
  </si>
  <si>
    <t>07/02/1995</t>
  </si>
  <si>
    <t>10/04/1996</t>
  </si>
  <si>
    <t>06/01/1987</t>
  </si>
  <si>
    <t>13/10/1997</t>
  </si>
  <si>
    <t>22/01/2002</t>
  </si>
  <si>
    <t>29/12/1999</t>
  </si>
  <si>
    <t>24/02/2000</t>
  </si>
  <si>
    <t>12/02/1993</t>
  </si>
  <si>
    <t>10/09/1991</t>
  </si>
  <si>
    <t>19/07/1999</t>
  </si>
  <si>
    <t>09/10/2002</t>
  </si>
  <si>
    <t>02/12/1998</t>
  </si>
  <si>
    <t>22/12/1989</t>
  </si>
  <si>
    <t>08/11/1998</t>
  </si>
  <si>
    <t>26/07/1994</t>
  </si>
  <si>
    <t>18/05/1993</t>
  </si>
  <si>
    <t>01/08/1998</t>
  </si>
  <si>
    <t>08/09/1994</t>
  </si>
  <si>
    <t>26/06/1999</t>
  </si>
  <si>
    <t>22/07/1997</t>
  </si>
  <si>
    <t>22/10/1999</t>
  </si>
  <si>
    <t>30/06/1998</t>
  </si>
  <si>
    <t>25/11/1995</t>
  </si>
  <si>
    <t>08/01/1991</t>
  </si>
  <si>
    <t>05/09/1959</t>
  </si>
  <si>
    <t>Zoe Ainge</t>
  </si>
  <si>
    <t>Charlotte Austin</t>
  </si>
  <si>
    <t>William Beardsmore</t>
  </si>
  <si>
    <t>Marianna Birkit</t>
  </si>
  <si>
    <t>Samuel Buckles</t>
  </si>
  <si>
    <t>Annaliese Butcher</t>
  </si>
  <si>
    <t>Grace Colasante</t>
  </si>
  <si>
    <t>Curtis Cronin</t>
  </si>
  <si>
    <t>Nadine Cronin</t>
  </si>
  <si>
    <t>Sean Cronin</t>
  </si>
  <si>
    <t>Jake Cross</t>
  </si>
  <si>
    <t>Libby Cross</t>
  </si>
  <si>
    <t>Trevor DeField</t>
  </si>
  <si>
    <t>Benjamin Delgado</t>
  </si>
  <si>
    <t>Zoe Delgado</t>
  </si>
  <si>
    <t>Morgan Dupuis</t>
  </si>
  <si>
    <t>Glenn Ewing</t>
  </si>
  <si>
    <t>Ellie Farrington</t>
  </si>
  <si>
    <t>David Fitchett</t>
  </si>
  <si>
    <t>Kieran Fitchett</t>
  </si>
  <si>
    <t>Jonathan Fleet</t>
  </si>
  <si>
    <t>Florin Fuad</t>
  </si>
  <si>
    <t>Lily Gillies</t>
  </si>
  <si>
    <t>Ian Gillingham</t>
  </si>
  <si>
    <t>Jonathan Gillingham</t>
  </si>
  <si>
    <t>Freya Hayward</t>
  </si>
  <si>
    <t>Zoe Hayward</t>
  </si>
  <si>
    <t>Autumn Henderson</t>
  </si>
  <si>
    <t>Gage Henderson</t>
  </si>
  <si>
    <t>Jordan Henderson</t>
  </si>
  <si>
    <t>James Herring</t>
  </si>
  <si>
    <t>Benjamin Hicks</t>
  </si>
  <si>
    <t>Hannah Hitchcock</t>
  </si>
  <si>
    <t>Harry Hitchcock</t>
  </si>
  <si>
    <t>James Hitchcock</t>
  </si>
  <si>
    <t>George Hunter</t>
  </si>
  <si>
    <t>William Hurst</t>
  </si>
  <si>
    <t>Caroline Jamieson</t>
  </si>
  <si>
    <t>Baillie Jones</t>
  </si>
  <si>
    <t>Katelyn Kerley</t>
  </si>
  <si>
    <t>Liam Kerley</t>
  </si>
  <si>
    <t>Daniel King</t>
  </si>
  <si>
    <t>Lindsey Levay</t>
  </si>
  <si>
    <t>Chelsey Madgwick</t>
  </si>
  <si>
    <t>Donna Madgwick</t>
  </si>
  <si>
    <t>Derek Marsh</t>
  </si>
  <si>
    <t>Nicholas Marsh</t>
  </si>
  <si>
    <t>Daniel May</t>
  </si>
  <si>
    <t>Bronya McGrory</t>
  </si>
  <si>
    <t>Megan Mickenberg</t>
  </si>
  <si>
    <t>Eleanor Milne</t>
  </si>
  <si>
    <t>Samuel Mitchell</t>
  </si>
  <si>
    <t>Sam Molyneux</t>
  </si>
  <si>
    <t>Steve Molyneux</t>
  </si>
  <si>
    <t>Kateri O'Hare</t>
  </si>
  <si>
    <t>Kerry O'Hare</t>
  </si>
  <si>
    <t>Kieran O'Hare</t>
  </si>
  <si>
    <t>Mia Ollington</t>
  </si>
  <si>
    <t>Fran Parslow</t>
  </si>
  <si>
    <t>Lauren Parslow</t>
  </si>
  <si>
    <t>Connie Poppenwimer</t>
  </si>
  <si>
    <t>Mark Poppenwimer</t>
  </si>
  <si>
    <t>Nicola Prentice</t>
  </si>
  <si>
    <t>Grace Ratta</t>
  </si>
  <si>
    <t>Joshua Ratta</t>
  </si>
  <si>
    <t>Wendy Read</t>
  </si>
  <si>
    <t>Adam Rivera</t>
  </si>
  <si>
    <t>David Robinson</t>
  </si>
  <si>
    <t>Jane Robinson</t>
  </si>
  <si>
    <t>Laura Robson</t>
  </si>
  <si>
    <t>Rhys Rumsey</t>
  </si>
  <si>
    <t>Thomas Russell</t>
  </si>
  <si>
    <t>Marni Sillitoe</t>
  </si>
  <si>
    <t>Jordanne Sillitoe</t>
  </si>
  <si>
    <t>Harrison Smith</t>
  </si>
  <si>
    <t>Sarah Stokes</t>
  </si>
  <si>
    <t>Treymane Thornton</t>
  </si>
  <si>
    <t>Samuel Warren</t>
  </si>
  <si>
    <t>Philippa West</t>
  </si>
  <si>
    <t>Shaun Willis</t>
  </si>
  <si>
    <t>Victoria Willis</t>
  </si>
  <si>
    <t>Natasha Wood</t>
  </si>
  <si>
    <t>Aaron</t>
  </si>
  <si>
    <t>Sakaye</t>
  </si>
  <si>
    <t>Senior Squad</t>
  </si>
  <si>
    <t>Adam</t>
  </si>
  <si>
    <t>Jamieson</t>
  </si>
  <si>
    <t>Prince</t>
  </si>
  <si>
    <t>Junior Squad</t>
  </si>
  <si>
    <t>Rivera</t>
  </si>
  <si>
    <t>Alex</t>
  </si>
  <si>
    <t>Saddler</t>
  </si>
  <si>
    <t>Alexandria</t>
  </si>
  <si>
    <t>Midthun</t>
  </si>
  <si>
    <t>Alaina</t>
  </si>
  <si>
    <t>Scifo</t>
  </si>
  <si>
    <t>Alicia</t>
  </si>
  <si>
    <t>Perez</t>
  </si>
  <si>
    <t>Andrew</t>
  </si>
  <si>
    <t>Fleet</t>
  </si>
  <si>
    <t>Anica</t>
  </si>
  <si>
    <t>Butcher</t>
  </si>
  <si>
    <t>Annoushka</t>
  </si>
  <si>
    <t>Ramdeen</t>
  </si>
  <si>
    <t>Anthony "Nicholas"</t>
  </si>
  <si>
    <t>Autumn</t>
  </si>
  <si>
    <t>Henderson</t>
  </si>
  <si>
    <t>Baillie</t>
  </si>
  <si>
    <t>Jones</t>
  </si>
  <si>
    <t>Ben</t>
  </si>
  <si>
    <t>Wicks</t>
  </si>
  <si>
    <t>Benjamin</t>
  </si>
  <si>
    <t>Delgado</t>
  </si>
  <si>
    <t>Hicks</t>
  </si>
  <si>
    <t>Beth</t>
  </si>
  <si>
    <t>Sadler</t>
  </si>
  <si>
    <t>Searle</t>
  </si>
  <si>
    <t>Brian</t>
  </si>
  <si>
    <t>Bronya</t>
  </si>
  <si>
    <t>McGrory</t>
  </si>
  <si>
    <t>Caroline</t>
  </si>
  <si>
    <t>Charles</t>
  </si>
  <si>
    <t>Russell</t>
  </si>
  <si>
    <t>Charlotte</t>
  </si>
  <si>
    <t>Austin</t>
  </si>
  <si>
    <t>Carter</t>
  </si>
  <si>
    <t>Chelsey</t>
  </si>
  <si>
    <t>Madgwick</t>
  </si>
  <si>
    <t>Marsh</t>
  </si>
  <si>
    <t>Connie</t>
  </si>
  <si>
    <t>Poppenwimer</t>
  </si>
  <si>
    <t>Cronin</t>
  </si>
  <si>
    <t>Daisy</t>
  </si>
  <si>
    <t>Daniel</t>
  </si>
  <si>
    <t>King</t>
  </si>
  <si>
    <t>May</t>
  </si>
  <si>
    <t>David</t>
  </si>
  <si>
    <t>Robinson</t>
  </si>
  <si>
    <t>Dominic "John"</t>
  </si>
  <si>
    <t>Donna</t>
  </si>
  <si>
    <t>Eleanor</t>
  </si>
  <si>
    <t>Milne</t>
  </si>
  <si>
    <t>Ellie</t>
  </si>
  <si>
    <t>Farrington</t>
  </si>
  <si>
    <t>Emily</t>
  </si>
  <si>
    <t>Taylor</t>
  </si>
  <si>
    <t>Eva</t>
  </si>
  <si>
    <t>Kays-Antal</t>
  </si>
  <si>
    <t>Ffion</t>
  </si>
  <si>
    <t>Lewis-Dimmock</t>
  </si>
  <si>
    <t>Fiona</t>
  </si>
  <si>
    <t>Clarke</t>
  </si>
  <si>
    <t>Fleur</t>
  </si>
  <si>
    <t>Attfield</t>
  </si>
  <si>
    <t>Florin</t>
  </si>
  <si>
    <t>Fuad</t>
  </si>
  <si>
    <t>Fran</t>
  </si>
  <si>
    <t>Parslow</t>
  </si>
  <si>
    <t>Freddie</t>
  </si>
  <si>
    <t>Cunningham</t>
  </si>
  <si>
    <t>Freeman</t>
  </si>
  <si>
    <t>Hayward</t>
  </si>
  <si>
    <t>Gaz</t>
  </si>
  <si>
    <t>George</t>
  </si>
  <si>
    <t>Hunter</t>
  </si>
  <si>
    <t>Glenn</t>
  </si>
  <si>
    <t>Ewing</t>
  </si>
  <si>
    <t>Grace</t>
  </si>
  <si>
    <t>Colasante</t>
  </si>
  <si>
    <t>Hammerhead?</t>
  </si>
  <si>
    <t>Ratta</t>
  </si>
  <si>
    <t>Hannah</t>
  </si>
  <si>
    <t>Hitchcock</t>
  </si>
  <si>
    <t>Smith</t>
  </si>
  <si>
    <t>Harrison</t>
  </si>
  <si>
    <t>Harry</t>
  </si>
  <si>
    <t>Wagner</t>
  </si>
  <si>
    <t>Ian</t>
  </si>
  <si>
    <t>Gillingham</t>
  </si>
  <si>
    <t>Jack</t>
  </si>
  <si>
    <t>Cutting</t>
  </si>
  <si>
    <t>Tiger</t>
  </si>
  <si>
    <t>Palmer</t>
  </si>
  <si>
    <t>Great White</t>
  </si>
  <si>
    <t>Jake</t>
  </si>
  <si>
    <t>Cross</t>
  </si>
  <si>
    <t>James</t>
  </si>
  <si>
    <t>Herring</t>
  </si>
  <si>
    <t>Jameson</t>
  </si>
  <si>
    <t>Branagan</t>
  </si>
  <si>
    <t>Jane</t>
  </si>
  <si>
    <t>Jason</t>
  </si>
  <si>
    <t>Dockerill</t>
  </si>
  <si>
    <t>Jeannie</t>
  </si>
  <si>
    <t>Morley</t>
  </si>
  <si>
    <t>Jessica</t>
  </si>
  <si>
    <t>Goff</t>
  </si>
  <si>
    <t>Keenan</t>
  </si>
  <si>
    <t>Slater</t>
  </si>
  <si>
    <t>John</t>
  </si>
  <si>
    <t>Browne</t>
  </si>
  <si>
    <t>Jonathan</t>
  </si>
  <si>
    <t>Sillitoe</t>
  </si>
  <si>
    <t>Joseph</t>
  </si>
  <si>
    <t>Joshua</t>
  </si>
  <si>
    <t>Ivie</t>
  </si>
  <si>
    <t>Kate</t>
  </si>
  <si>
    <t>Wood</t>
  </si>
  <si>
    <t>Katelyn</t>
  </si>
  <si>
    <t>Kerley</t>
  </si>
  <si>
    <t>Kateri</t>
  </si>
  <si>
    <t>O'Hare</t>
  </si>
  <si>
    <t>Kea</t>
  </si>
  <si>
    <t>Haw</t>
  </si>
  <si>
    <t>Keri</t>
  </si>
  <si>
    <t>Kerry</t>
  </si>
  <si>
    <t>Kieran</t>
  </si>
  <si>
    <t>Kristiana</t>
  </si>
  <si>
    <t>Laura</t>
  </si>
  <si>
    <t>Robson</t>
  </si>
  <si>
    <t>Lauren</t>
  </si>
  <si>
    <t>Higdon</t>
  </si>
  <si>
    <t>Leon</t>
  </si>
  <si>
    <t>Liam</t>
  </si>
  <si>
    <t>Lianne</t>
  </si>
  <si>
    <t>Libby</t>
  </si>
  <si>
    <t>Lily</t>
  </si>
  <si>
    <t>Gillies</t>
  </si>
  <si>
    <t>Lindsey</t>
  </si>
  <si>
    <t>Levay</t>
  </si>
  <si>
    <t>Lisa</t>
  </si>
  <si>
    <t>Lucy</t>
  </si>
  <si>
    <t>Wills</t>
  </si>
  <si>
    <t>Lydia</t>
  </si>
  <si>
    <t>Marianna</t>
  </si>
  <si>
    <t>Birkit</t>
  </si>
  <si>
    <t>Mark</t>
  </si>
  <si>
    <t>Marni</t>
  </si>
  <si>
    <t>Matthew</t>
  </si>
  <si>
    <t>Molyneux</t>
  </si>
  <si>
    <t>Max</t>
  </si>
  <si>
    <t>Beardsmore</t>
  </si>
  <si>
    <t>Scott</t>
  </si>
  <si>
    <t>Meagan</t>
  </si>
  <si>
    <t>Megan</t>
  </si>
  <si>
    <t>Mickenberg</t>
  </si>
  <si>
    <t>Melanie</t>
  </si>
  <si>
    <t>Mia</t>
  </si>
  <si>
    <t>Ollington</t>
  </si>
  <si>
    <t>Roberts</t>
  </si>
  <si>
    <t>Michael</t>
  </si>
  <si>
    <t>Morgan</t>
  </si>
  <si>
    <t>Dupuis</t>
  </si>
  <si>
    <t>Naomi</t>
  </si>
  <si>
    <t>Natalie</t>
  </si>
  <si>
    <t>Walker</t>
  </si>
  <si>
    <t>Natasha</t>
  </si>
  <si>
    <t>Nicholas</t>
  </si>
  <si>
    <t>Nicola</t>
  </si>
  <si>
    <t>Prentice</t>
  </si>
  <si>
    <t>Nikki</t>
  </si>
  <si>
    <t>Owen</t>
  </si>
  <si>
    <t>Fixe</t>
  </si>
  <si>
    <t>Patrick</t>
  </si>
  <si>
    <t>Ellerby</t>
  </si>
  <si>
    <t>Peter "Gaz?"</t>
  </si>
  <si>
    <t>Philippa</t>
  </si>
  <si>
    <t>West</t>
  </si>
  <si>
    <t>Phoebe</t>
  </si>
  <si>
    <t>Rebecca</t>
  </si>
  <si>
    <t>Rhys</t>
  </si>
  <si>
    <t>Rumsey</t>
  </si>
  <si>
    <t>Sally</t>
  </si>
  <si>
    <t>Sam</t>
  </si>
  <si>
    <t>Samantha</t>
  </si>
  <si>
    <t>Dodds</t>
  </si>
  <si>
    <t>Samuel</t>
  </si>
  <si>
    <t>Buckles</t>
  </si>
  <si>
    <t>Mitchell</t>
  </si>
  <si>
    <t>Warren</t>
  </si>
  <si>
    <t>Sarah</t>
  </si>
  <si>
    <t>Stokes</t>
  </si>
  <si>
    <t>Rustenhaven</t>
  </si>
  <si>
    <t>Shannon</t>
  </si>
  <si>
    <t>Denston</t>
  </si>
  <si>
    <t>Shaun</t>
  </si>
  <si>
    <t>Willis</t>
  </si>
  <si>
    <t>Sian</t>
  </si>
  <si>
    <t>Peacock</t>
  </si>
  <si>
    <t>Stephanie</t>
  </si>
  <si>
    <t>Steve</t>
  </si>
  <si>
    <t>Thomas</t>
  </si>
  <si>
    <t>DeField</t>
  </si>
  <si>
    <t>Treymane</t>
  </si>
  <si>
    <t>Thornton</t>
  </si>
  <si>
    <t>Tyler</t>
  </si>
  <si>
    <t>Victoria</t>
  </si>
  <si>
    <t>Wendy</t>
  </si>
  <si>
    <t>Read</t>
  </si>
  <si>
    <t>William</t>
  </si>
  <si>
    <t>Hurst</t>
  </si>
  <si>
    <t>Zachary</t>
  </si>
  <si>
    <t>Zoe</t>
  </si>
  <si>
    <t>Ainge</t>
  </si>
  <si>
    <t>Alaina Scifo</t>
  </si>
  <si>
    <t>Sian Peacock</t>
  </si>
  <si>
    <t>Kristiana O'Hare</t>
  </si>
  <si>
    <t>Alex Saddler</t>
  </si>
  <si>
    <t>Anthony "Nicholas" Scifo</t>
  </si>
  <si>
    <t>Zachary Peacock</t>
  </si>
  <si>
    <t>Jameson Branagan</t>
  </si>
  <si>
    <t>Dominic "John" Scifo</t>
  </si>
  <si>
    <t>Peter "Gaz?" Jones</t>
  </si>
  <si>
    <t>Masters</t>
  </si>
  <si>
    <t>Reeve</t>
  </si>
  <si>
    <t>Lucy Bennett</t>
  </si>
  <si>
    <t>Bennett</t>
  </si>
  <si>
    <t>David Tibbetts</t>
  </si>
  <si>
    <t>Tibbetts</t>
  </si>
  <si>
    <t>F/S</t>
  </si>
  <si>
    <t>50m</t>
  </si>
  <si>
    <t>BR</t>
  </si>
  <si>
    <t>25m</t>
  </si>
  <si>
    <t>FLY</t>
  </si>
  <si>
    <t>BK</t>
  </si>
  <si>
    <t>100m</t>
  </si>
  <si>
    <t>1 wdth</t>
  </si>
  <si>
    <t>U 10m</t>
  </si>
  <si>
    <t>O 10m</t>
  </si>
  <si>
    <t>2 wdth</t>
  </si>
  <si>
    <t>Novice</t>
  </si>
  <si>
    <t>IM</t>
  </si>
  <si>
    <t>200m</t>
  </si>
  <si>
    <t>Jenna Robertson</t>
  </si>
  <si>
    <t>Robertson</t>
  </si>
  <si>
    <t>Kirsty Barrett</t>
  </si>
  <si>
    <t>Megan Sweenie</t>
  </si>
  <si>
    <t>09U</t>
  </si>
  <si>
    <t>1.39.04</t>
  </si>
  <si>
    <r>
      <t xml:space="preserve">Megan </t>
    </r>
    <r>
      <rPr>
        <b/>
        <sz val="10"/>
        <color indexed="10"/>
        <rFont val="Arial"/>
        <family val="2"/>
      </rPr>
      <t>(o/s 50p)</t>
    </r>
  </si>
  <si>
    <t>1.18.15</t>
  </si>
  <si>
    <t>1.15.11</t>
  </si>
  <si>
    <t>o/s</t>
  </si>
  <si>
    <t>Swimmers</t>
  </si>
  <si>
    <r>
      <t>Freya</t>
    </r>
    <r>
      <rPr>
        <b/>
        <sz val="10"/>
        <color indexed="10"/>
        <rFont val="Arial"/>
        <family val="2"/>
      </rPr>
      <t xml:space="preserve"> (o/s 50p)</t>
    </r>
  </si>
  <si>
    <r>
      <t>Zoe</t>
    </r>
    <r>
      <rPr>
        <b/>
        <sz val="10"/>
        <color indexed="10"/>
        <rFont val="Arial"/>
        <family val="2"/>
      </rPr>
      <t xml:space="preserve"> (o/s 50p)</t>
    </r>
  </si>
  <si>
    <r>
      <t xml:space="preserve">Nadine </t>
    </r>
    <r>
      <rPr>
        <b/>
        <sz val="10"/>
        <color indexed="10"/>
        <rFont val="Arial"/>
        <family val="2"/>
      </rPr>
      <t>(o/s 50p)</t>
    </r>
  </si>
  <si>
    <t>Sweenie</t>
  </si>
  <si>
    <t>Barrett</t>
  </si>
  <si>
    <r>
      <t xml:space="preserve">Emily </t>
    </r>
    <r>
      <rPr>
        <b/>
        <sz val="10"/>
        <color indexed="10"/>
        <rFont val="Arial"/>
        <family val="2"/>
      </rPr>
      <t>(o/s 50p)</t>
    </r>
  </si>
  <si>
    <r>
      <t>Hannah</t>
    </r>
    <r>
      <rPr>
        <b/>
        <sz val="10"/>
        <color indexed="10"/>
        <rFont val="Arial"/>
        <family val="2"/>
      </rPr>
      <t xml:space="preserve"> (o/s 50p)</t>
    </r>
  </si>
  <si>
    <r>
      <t>Jordanne</t>
    </r>
    <r>
      <rPr>
        <b/>
        <sz val="10"/>
        <color indexed="10"/>
        <rFont val="Arial"/>
        <family val="2"/>
      </rPr>
      <t xml:space="preserve"> (o/s 50p)</t>
    </r>
  </si>
  <si>
    <r>
      <t xml:space="preserve">Jessica </t>
    </r>
    <r>
      <rPr>
        <b/>
        <sz val="10"/>
        <color indexed="10"/>
        <rFont val="Arial"/>
        <family val="2"/>
      </rPr>
      <t>(o/s 50p)</t>
    </r>
  </si>
  <si>
    <r>
      <t>Phillipa</t>
    </r>
    <r>
      <rPr>
        <b/>
        <sz val="10"/>
        <color indexed="10"/>
        <rFont val="Arial"/>
        <family val="2"/>
      </rPr>
      <t xml:space="preserve"> (o/s £1.50)</t>
    </r>
  </si>
  <si>
    <r>
      <t xml:space="preserve">Chloe </t>
    </r>
    <r>
      <rPr>
        <b/>
        <sz val="10"/>
        <color indexed="10"/>
        <rFont val="Arial"/>
        <family val="2"/>
      </rPr>
      <t>(o/s £1.00)</t>
    </r>
  </si>
  <si>
    <r>
      <t xml:space="preserve">Jack </t>
    </r>
    <r>
      <rPr>
        <b/>
        <sz val="10"/>
        <color indexed="10"/>
        <rFont val="Arial"/>
        <family val="2"/>
      </rPr>
      <t>(o/s £1.50)</t>
    </r>
  </si>
  <si>
    <r>
      <t>Benjamin</t>
    </r>
    <r>
      <rPr>
        <b/>
        <sz val="10"/>
        <color indexed="10"/>
        <rFont val="Arial"/>
        <family val="2"/>
      </rPr>
      <t xml:space="preserve"> (o/s 50p)</t>
    </r>
  </si>
  <si>
    <r>
      <t>Sean</t>
    </r>
    <r>
      <rPr>
        <b/>
        <sz val="10"/>
        <color indexed="10"/>
        <rFont val="Arial"/>
        <family val="2"/>
      </rPr>
      <t xml:space="preserve"> (o/s 50p)</t>
    </r>
  </si>
  <si>
    <t>Charles Barrett</t>
  </si>
  <si>
    <r>
      <t xml:space="preserve">Jordan </t>
    </r>
    <r>
      <rPr>
        <b/>
        <sz val="10"/>
        <color indexed="10"/>
        <rFont val="Arial"/>
        <family val="2"/>
      </rPr>
      <t>(o/s 50p)</t>
    </r>
  </si>
  <si>
    <r>
      <t xml:space="preserve">Jack </t>
    </r>
    <r>
      <rPr>
        <b/>
        <sz val="10"/>
        <color indexed="10"/>
        <rFont val="Arial"/>
        <family val="2"/>
      </rPr>
      <t>(o/s 50p)</t>
    </r>
  </si>
  <si>
    <r>
      <t xml:space="preserve">Curtis </t>
    </r>
    <r>
      <rPr>
        <b/>
        <sz val="10"/>
        <color indexed="10"/>
        <rFont val="Arial"/>
        <family val="2"/>
      </rPr>
      <t>(o/s 50p)</t>
    </r>
  </si>
  <si>
    <r>
      <t xml:space="preserve">Kasinda </t>
    </r>
    <r>
      <rPr>
        <b/>
        <sz val="10"/>
        <color indexed="10"/>
        <rFont val="Arial"/>
        <family val="2"/>
      </rPr>
      <t>(o/s 50p)</t>
    </r>
  </si>
  <si>
    <t>Derck Marsh</t>
  </si>
  <si>
    <r>
      <t xml:space="preserve">Annaliese </t>
    </r>
    <r>
      <rPr>
        <b/>
        <sz val="10"/>
        <color indexed="10"/>
        <rFont val="Arial"/>
        <family val="2"/>
      </rPr>
      <t>(o/s £2.50)</t>
    </r>
  </si>
  <si>
    <r>
      <t xml:space="preserve">Jenna </t>
    </r>
    <r>
      <rPr>
        <b/>
        <sz val="10"/>
        <color indexed="10"/>
        <rFont val="Arial"/>
        <family val="2"/>
      </rPr>
      <t>(o/s £1.00)</t>
    </r>
  </si>
  <si>
    <r>
      <t>Kirsty</t>
    </r>
    <r>
      <rPr>
        <b/>
        <sz val="10"/>
        <color indexed="10"/>
        <rFont val="Arial"/>
        <family val="2"/>
      </rPr>
      <t xml:space="preserve"> (o/s 50p)</t>
    </r>
  </si>
  <si>
    <r>
      <t xml:space="preserve">Megan </t>
    </r>
    <r>
      <rPr>
        <b/>
        <sz val="10"/>
        <color indexed="10"/>
        <rFont val="Arial"/>
        <family val="2"/>
      </rPr>
      <t>(o/s £4.00)</t>
    </r>
  </si>
  <si>
    <r>
      <t>Charles</t>
    </r>
    <r>
      <rPr>
        <b/>
        <sz val="10"/>
        <color indexed="10"/>
        <rFont val="Arial"/>
        <family val="2"/>
      </rPr>
      <t xml:space="preserve"> (o/s£1.00)</t>
    </r>
  </si>
  <si>
    <r>
      <t xml:space="preserve">David </t>
    </r>
    <r>
      <rPr>
        <b/>
        <sz val="10"/>
        <color indexed="10"/>
        <rFont val="Arial"/>
        <family val="2"/>
      </rPr>
      <t>(o/s 50p)</t>
    </r>
  </si>
  <si>
    <r>
      <t>Derek</t>
    </r>
    <r>
      <rPr>
        <b/>
        <sz val="10"/>
        <color indexed="10"/>
        <rFont val="Arial"/>
        <family val="2"/>
      </rPr>
      <t xml:space="preserve"> (o/s 50p)</t>
    </r>
  </si>
  <si>
    <r>
      <t xml:space="preserve">Gage </t>
    </r>
    <r>
      <rPr>
        <b/>
        <sz val="10"/>
        <color indexed="10"/>
        <rFont val="Arial"/>
        <family val="2"/>
      </rPr>
      <t>(o/s £1.00)</t>
    </r>
  </si>
  <si>
    <r>
      <t xml:space="preserve">Richard </t>
    </r>
    <r>
      <rPr>
        <b/>
        <sz val="10"/>
        <color indexed="10"/>
        <rFont val="Arial"/>
        <family val="2"/>
      </rPr>
      <t>(o/s 50p)</t>
    </r>
  </si>
  <si>
    <r>
      <t xml:space="preserve">Trevor </t>
    </r>
    <r>
      <rPr>
        <b/>
        <sz val="10"/>
        <color indexed="10"/>
        <rFont val="Arial"/>
        <family val="2"/>
      </rPr>
      <t>(o/s £3.00)</t>
    </r>
  </si>
  <si>
    <t>W Read Trophy (Armbands)</t>
  </si>
  <si>
    <t xml:space="preserve">Mildenhall &amp; District SC Trophy </t>
  </si>
  <si>
    <t>Mixed Beginners 1 Width (under 10m) race (Minnows only)</t>
  </si>
  <si>
    <t>Mixed Beginners 1 Width (over 10m) race (Minnows &amp; Elfins)</t>
  </si>
  <si>
    <t>3.02.99</t>
  </si>
  <si>
    <t>Searle Family</t>
  </si>
  <si>
    <t>Dominic Scifo</t>
  </si>
  <si>
    <t>1st</t>
  </si>
  <si>
    <t>2nd</t>
  </si>
  <si>
    <t>3rd</t>
  </si>
  <si>
    <t>Results</t>
  </si>
  <si>
    <t>Trophy Sponsors</t>
  </si>
  <si>
    <t>Current Record Holder</t>
  </si>
  <si>
    <t>2008 Club Championships Records</t>
  </si>
  <si>
    <t>Callum Luker</t>
  </si>
  <si>
    <t>Ben Delgado</t>
  </si>
  <si>
    <t>1.11.87</t>
  </si>
  <si>
    <t>2.04.54</t>
  </si>
  <si>
    <t>1.17.69</t>
  </si>
  <si>
    <t>1.19.84</t>
  </si>
  <si>
    <t>1.28.08</t>
  </si>
  <si>
    <t>1.24.20</t>
  </si>
  <si>
    <t>1.29.19</t>
  </si>
  <si>
    <t>1.32.88</t>
  </si>
  <si>
    <t>1.32.70</t>
  </si>
  <si>
    <t>1.32.81</t>
  </si>
  <si>
    <t>1.55.00</t>
  </si>
  <si>
    <t>1.03.88</t>
  </si>
  <si>
    <t>1.11.26</t>
  </si>
  <si>
    <t>1.11.28</t>
  </si>
  <si>
    <t>1.05.53</t>
  </si>
  <si>
    <t>1.21.69</t>
  </si>
  <si>
    <t>1.24.38</t>
  </si>
  <si>
    <t>1.26.30</t>
  </si>
  <si>
    <t>1.40.10</t>
  </si>
  <si>
    <t>1.26.80</t>
  </si>
  <si>
    <t>1.33.18</t>
  </si>
  <si>
    <t>1.41.13</t>
  </si>
  <si>
    <t>Helen Jones</t>
  </si>
  <si>
    <t>1.23.54</t>
  </si>
  <si>
    <t>1.01.74</t>
  </si>
  <si>
    <t>1.03.00</t>
  </si>
  <si>
    <t>Evie Luker</t>
  </si>
  <si>
    <t>Sophia Colasante</t>
  </si>
  <si>
    <t>Nick Scifo</t>
  </si>
  <si>
    <t>1.32.17</t>
  </si>
  <si>
    <t>2.09.91</t>
  </si>
  <si>
    <t>1.33.67</t>
  </si>
  <si>
    <t>1.34.40</t>
  </si>
  <si>
    <t>1.45.27</t>
  </si>
  <si>
    <t>1.36.03</t>
  </si>
  <si>
    <t>1.38.32</t>
  </si>
  <si>
    <t>1.39.95</t>
  </si>
  <si>
    <t>1.44.25</t>
  </si>
  <si>
    <t>1.47.46</t>
  </si>
  <si>
    <t>1.56.01</t>
  </si>
  <si>
    <t>1.20.35</t>
  </si>
  <si>
    <t>1.21.07</t>
  </si>
  <si>
    <t>1.22.21</t>
  </si>
  <si>
    <t>Nick Marsh</t>
  </si>
  <si>
    <t>1.18.66</t>
  </si>
  <si>
    <t>1.28.05</t>
  </si>
  <si>
    <t>1.30.49</t>
  </si>
  <si>
    <t>1.36.02</t>
  </si>
  <si>
    <t>2.01.72</t>
  </si>
  <si>
    <t>1.51.76</t>
  </si>
  <si>
    <t>1.54.25</t>
  </si>
  <si>
    <t>1.56.30</t>
  </si>
  <si>
    <t>Aliana Scifo</t>
  </si>
  <si>
    <t>1.11.74</t>
  </si>
  <si>
    <t>1.05.63</t>
  </si>
  <si>
    <t>1.32.92</t>
  </si>
  <si>
    <t>1.05.97</t>
  </si>
  <si>
    <t>1.06.52</t>
  </si>
  <si>
    <t>1.14.22</t>
  </si>
  <si>
    <t>1.08.91</t>
  </si>
  <si>
    <t>1.11.88</t>
  </si>
  <si>
    <t>1.14.33</t>
  </si>
  <si>
    <t>1.13.35</t>
  </si>
  <si>
    <t>1.20.61</t>
  </si>
  <si>
    <t>1.21.73</t>
  </si>
  <si>
    <t>1.06.35</t>
  </si>
  <si>
    <t>1.08.22</t>
  </si>
  <si>
    <t>1.11.09</t>
  </si>
  <si>
    <t>1.22.19</t>
  </si>
  <si>
    <t>1.38.86</t>
  </si>
  <si>
    <t>1.19.11</t>
  </si>
  <si>
    <t>1.23.61</t>
  </si>
  <si>
    <t>1.30.69</t>
  </si>
  <si>
    <t>1.02.47</t>
  </si>
  <si>
    <t>1.20.76</t>
  </si>
  <si>
    <t>1.00.15</t>
  </si>
  <si>
    <t>1.16.95</t>
  </si>
  <si>
    <t>1.18.20</t>
  </si>
  <si>
    <t>1.26.91</t>
  </si>
  <si>
    <t>1.25.72</t>
  </si>
  <si>
    <t>1.35.35</t>
  </si>
  <si>
    <t>1.41.87</t>
  </si>
  <si>
    <t>1.27.80</t>
  </si>
  <si>
    <t>1.51.42</t>
  </si>
  <si>
    <t>1.53.58</t>
  </si>
  <si>
    <t>1.02.99</t>
  </si>
  <si>
    <t>1.03.16</t>
  </si>
  <si>
    <t>1.08.95</t>
  </si>
  <si>
    <t>1.06.37</t>
  </si>
  <si>
    <t>1.20.84</t>
  </si>
  <si>
    <t>1.17.57</t>
  </si>
  <si>
    <t>1.52.75</t>
  </si>
  <si>
    <t>2.17.48</t>
  </si>
  <si>
    <t>1.38.41</t>
  </si>
  <si>
    <t>1.49.10</t>
  </si>
  <si>
    <t>2.01.71</t>
  </si>
  <si>
    <t>Kane Buckles</t>
  </si>
  <si>
    <t>James Garry</t>
  </si>
  <si>
    <t>Patrick Bond</t>
  </si>
  <si>
    <t>Niamh Gilbert</t>
  </si>
  <si>
    <t>Phoebe Blanchard</t>
  </si>
  <si>
    <t>Callum Bond</t>
  </si>
  <si>
    <t>Jemma Garry</t>
  </si>
  <si>
    <t>Caleb Long</t>
  </si>
  <si>
    <t>Silas Long</t>
  </si>
  <si>
    <t>1.55.10</t>
  </si>
  <si>
    <t>1.15.24</t>
  </si>
  <si>
    <t>1.15.36</t>
  </si>
  <si>
    <t>1.22.99</t>
  </si>
  <si>
    <t>1.21.77</t>
  </si>
  <si>
    <t>1.22.33</t>
  </si>
  <si>
    <t>1.26.50</t>
  </si>
  <si>
    <t>1.23.01</t>
  </si>
  <si>
    <t>1.34.89</t>
  </si>
  <si>
    <t>1.41.85</t>
  </si>
  <si>
    <t>1.42.41</t>
  </si>
  <si>
    <t>1.46.64</t>
  </si>
  <si>
    <t>2.28.55</t>
  </si>
  <si>
    <t>1.04.52</t>
  </si>
  <si>
    <t>1.09.03</t>
  </si>
  <si>
    <t>1.09.99</t>
  </si>
  <si>
    <t>1.07.37</t>
  </si>
  <si>
    <t>1.18.92</t>
  </si>
  <si>
    <t>1.19.86</t>
  </si>
  <si>
    <t>1.21.04</t>
  </si>
  <si>
    <t>1.31.81</t>
  </si>
  <si>
    <t>1.37.64</t>
  </si>
  <si>
    <t>1.42.44</t>
  </si>
  <si>
    <t>1.29.48</t>
  </si>
  <si>
    <t>1.51.57</t>
  </si>
  <si>
    <t>2.04.76</t>
  </si>
  <si>
    <t>Amy Jelleyman</t>
  </si>
  <si>
    <t>2.44.65</t>
  </si>
  <si>
    <t>2.47.94</t>
  </si>
  <si>
    <t>2.48.57</t>
  </si>
  <si>
    <t>3.03.30</t>
  </si>
  <si>
    <t>2.54.88</t>
  </si>
  <si>
    <t>3.09.73</t>
  </si>
  <si>
    <t>3.21.21</t>
  </si>
  <si>
    <t>2.57.70</t>
  </si>
  <si>
    <t>3.26.21</t>
  </si>
  <si>
    <t>3.39.83</t>
  </si>
  <si>
    <t>2.22.06</t>
  </si>
  <si>
    <t>2.30.46</t>
  </si>
  <si>
    <t>2.30.54</t>
  </si>
  <si>
    <t>2.26.00</t>
  </si>
  <si>
    <t>2.48.40</t>
  </si>
  <si>
    <t>2.50.27</t>
  </si>
  <si>
    <t>2.49.09</t>
  </si>
  <si>
    <t>3.09.76</t>
  </si>
  <si>
    <t>3.24.41</t>
  </si>
  <si>
    <t>3.27.75</t>
  </si>
  <si>
    <t>Molyneux Family</t>
  </si>
  <si>
    <t>Morley Family</t>
  </si>
  <si>
    <t>1.02.95</t>
  </si>
  <si>
    <t>Gillingham Family</t>
  </si>
  <si>
    <t>Ladies Open 800m Freestyle</t>
  </si>
  <si>
    <t xml:space="preserve">13 &amp; over </t>
  </si>
  <si>
    <t>Bussen &amp; Parkin Trophy</t>
  </si>
  <si>
    <t xml:space="preserve">12 &amp; under </t>
  </si>
  <si>
    <t>Pippa Palmer</t>
  </si>
  <si>
    <t>Mens Open 200m Breaststroke</t>
  </si>
  <si>
    <t>Lions Trophy</t>
  </si>
  <si>
    <t>Ladies Open 200m Breaststroke</t>
  </si>
  <si>
    <t>G. Hannem Shield</t>
  </si>
  <si>
    <t>Mens Open 1500m Freestyle</t>
  </si>
  <si>
    <t>Dr. &amp; Mrs P. Harben Cup</t>
  </si>
  <si>
    <t>Aquarius Trophy</t>
  </si>
  <si>
    <t>Mens Open 200m Butterfly</t>
  </si>
  <si>
    <t>Robinson Trophy</t>
  </si>
  <si>
    <t>Ladies Open 200m Butterfly</t>
  </si>
  <si>
    <t>Ladies Open 1500m Freestyle</t>
  </si>
  <si>
    <t>Logan Trophy</t>
  </si>
  <si>
    <t>Mens Open 200m Backstroke</t>
  </si>
  <si>
    <t>Leonard Shield</t>
  </si>
  <si>
    <t>Ladies Open 200m Backstroke</t>
  </si>
  <si>
    <t>Bloom Trophy</t>
  </si>
  <si>
    <t>Mens Open 800m Freestyle</t>
  </si>
  <si>
    <t>Morleyhire Cup</t>
  </si>
  <si>
    <t>Mens Open 400m Individual Medley</t>
  </si>
  <si>
    <t>Steve Molyneux Trophy</t>
  </si>
  <si>
    <t>Ladies Open 400m Individual Medley</t>
  </si>
  <si>
    <t>Beth  Sadler</t>
  </si>
  <si>
    <t>Kristin Smoot</t>
  </si>
  <si>
    <t>Mens Open 200m Freestyle</t>
  </si>
  <si>
    <t>Jamieson Trophy</t>
  </si>
  <si>
    <t>Ladies Open 200m Freestyle</t>
  </si>
  <si>
    <t>Sandon Cup</t>
  </si>
  <si>
    <t>Mens Open 400m Freestyle</t>
  </si>
  <si>
    <t>Leonard Cup</t>
  </si>
  <si>
    <t>Ladies Open 400m Freestyle</t>
  </si>
  <si>
    <t>Wagner Textile Shield</t>
  </si>
  <si>
    <t>2008 Club Championships - Long Distance</t>
  </si>
  <si>
    <t>10.18.39</t>
  </si>
  <si>
    <t>11.26.32</t>
  </si>
  <si>
    <t>10.37.11</t>
  </si>
  <si>
    <t>11.01.01</t>
  </si>
  <si>
    <t>11.01.42</t>
  </si>
  <si>
    <t>11.34.48</t>
  </si>
  <si>
    <t>11.39.45</t>
  </si>
  <si>
    <t>13.28.87</t>
  </si>
  <si>
    <t>2.43.50</t>
  </si>
  <si>
    <t>3.26.29</t>
  </si>
  <si>
    <t>Mildenhall &amp; District SC</t>
  </si>
  <si>
    <t>2.51.58</t>
  </si>
  <si>
    <t>2.55.29</t>
  </si>
  <si>
    <t>3.05.94</t>
  </si>
  <si>
    <t>3.52.72</t>
  </si>
  <si>
    <t>3.55.62</t>
  </si>
  <si>
    <t>4.13.43</t>
  </si>
  <si>
    <t>2.52.10</t>
  </si>
  <si>
    <t>3.14.45</t>
  </si>
  <si>
    <t>3.16.00</t>
  </si>
  <si>
    <t>3.23.05</t>
  </si>
  <si>
    <t>3.23.56</t>
  </si>
  <si>
    <t>3.44.24</t>
  </si>
  <si>
    <t>3.46.26</t>
  </si>
  <si>
    <t>18.05.28</t>
  </si>
  <si>
    <t>23.07.82</t>
  </si>
  <si>
    <t>18.24.50</t>
  </si>
  <si>
    <t>19.02.57</t>
  </si>
  <si>
    <t>20.29.35</t>
  </si>
  <si>
    <t>24.21.54</t>
  </si>
  <si>
    <t>25.00.36</t>
  </si>
  <si>
    <t>3.09.47</t>
  </si>
  <si>
    <t>2.21.92</t>
  </si>
  <si>
    <t>2.24.49</t>
  </si>
  <si>
    <t>2.27.95</t>
  </si>
  <si>
    <t>3.27.80</t>
  </si>
  <si>
    <t>3.37.77</t>
  </si>
  <si>
    <t>3.47.94</t>
  </si>
  <si>
    <t>2.51.51</t>
  </si>
  <si>
    <t>2.55.50</t>
  </si>
  <si>
    <t>2.58.30</t>
  </si>
  <si>
    <t>3.15.57</t>
  </si>
  <si>
    <t>3.15.87</t>
  </si>
  <si>
    <t>3.27.58</t>
  </si>
  <si>
    <t>3.43.48</t>
  </si>
  <si>
    <t>20.05.09</t>
  </si>
  <si>
    <t>20.30.21</t>
  </si>
  <si>
    <t>20.54.84</t>
  </si>
  <si>
    <t>21.56.01</t>
  </si>
  <si>
    <t>22.09.45</t>
  </si>
  <si>
    <t>22.16.64</t>
  </si>
  <si>
    <t>24.04.11</t>
  </si>
  <si>
    <t>2.59.00</t>
  </si>
  <si>
    <t>2.18.83</t>
  </si>
  <si>
    <t>2.24.46</t>
  </si>
  <si>
    <t>2.30.70</t>
  </si>
  <si>
    <t>3.01.73</t>
  </si>
  <si>
    <t>3.06.61</t>
  </si>
  <si>
    <t>3.22.02</t>
  </si>
  <si>
    <t>2.34.36</t>
  </si>
  <si>
    <t>2.44.38</t>
  </si>
  <si>
    <t>2.50.92</t>
  </si>
  <si>
    <t>2.53.20</t>
  </si>
  <si>
    <t>3.11.60</t>
  </si>
  <si>
    <t>3.21.51</t>
  </si>
  <si>
    <t>9.17.51</t>
  </si>
  <si>
    <t>11.27.90</t>
  </si>
  <si>
    <t>9.25.38</t>
  </si>
  <si>
    <t>9.35.07</t>
  </si>
  <si>
    <t>9.49.66</t>
  </si>
  <si>
    <t>12.15.19</t>
  </si>
  <si>
    <t>12.15.45</t>
  </si>
  <si>
    <t>12.31.32</t>
  </si>
  <si>
    <t>5.02.09</t>
  </si>
  <si>
    <t>6.22.48</t>
  </si>
  <si>
    <t>5.07.01</t>
  </si>
  <si>
    <t>5.10.29</t>
  </si>
  <si>
    <t>5.15.68</t>
  </si>
  <si>
    <t>6.45.48</t>
  </si>
  <si>
    <t>6.51.83</t>
  </si>
  <si>
    <t>7.01.92</t>
  </si>
  <si>
    <t>5.52.20</t>
  </si>
  <si>
    <t>6.04.71</t>
  </si>
  <si>
    <t>6.24.20</t>
  </si>
  <si>
    <t>6.41.02</t>
  </si>
  <si>
    <t>7.06.92</t>
  </si>
  <si>
    <t>7.39.16</t>
  </si>
  <si>
    <t>2.33.06</t>
  </si>
  <si>
    <t>2.04.95</t>
  </si>
  <si>
    <t>2.06.24</t>
  </si>
  <si>
    <t>2.12.02</t>
  </si>
  <si>
    <t>2.45.52</t>
  </si>
  <si>
    <t>2.46.60</t>
  </si>
  <si>
    <t>2.49.07</t>
  </si>
  <si>
    <t>2.21.80</t>
  </si>
  <si>
    <t>2.33.29</t>
  </si>
  <si>
    <t>2.22.95</t>
  </si>
  <si>
    <t>2.27.79</t>
  </si>
  <si>
    <t>2.29.92</t>
  </si>
  <si>
    <t>2.36.32</t>
  </si>
  <si>
    <t>2.46.61</t>
  </si>
  <si>
    <t>2.54.53</t>
  </si>
  <si>
    <t>5.23.39</t>
  </si>
  <si>
    <t>4.29.64</t>
  </si>
  <si>
    <t>4.33.40</t>
  </si>
  <si>
    <t>4.44.48</t>
  </si>
  <si>
    <t>5.46.41</t>
  </si>
  <si>
    <t>5.49.61</t>
  </si>
  <si>
    <t>5.50.81</t>
  </si>
  <si>
    <t>5.03.60</t>
  </si>
  <si>
    <t>5.25.06</t>
  </si>
  <si>
    <t>5.08.73</t>
  </si>
  <si>
    <t>5.14.83</t>
  </si>
  <si>
    <t>5.27.51</t>
  </si>
  <si>
    <t>5.28.60</t>
  </si>
  <si>
    <t>5.49.14</t>
  </si>
  <si>
    <t>6.15.82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</si>
</sst>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\-mmm\-yy"/>
    <numFmt numFmtId="166" formatCode="dddd\,\ mmmm\ dd\,\ yyyy"/>
    <numFmt numFmtId="167" formatCode="[$-809]dd\ mmmm\ yyyy"/>
    <numFmt numFmtId="168" formatCode="dd/mm/yy;@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00FF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  <xf numFmtId="16" fontId="2" fillId="35" borderId="0" xfId="0" applyNumberFormat="1" applyFont="1" applyFill="1" applyAlignment="1" quotePrefix="1">
      <alignment horizontal="center"/>
    </xf>
    <xf numFmtId="0" fontId="2" fillId="36" borderId="0" xfId="0" applyFont="1" applyFill="1" applyAlignment="1" quotePrefix="1">
      <alignment horizontal="center"/>
    </xf>
    <xf numFmtId="0" fontId="2" fillId="37" borderId="0" xfId="0" applyFont="1" applyFill="1" applyBorder="1" applyAlignment="1" quotePrefix="1">
      <alignment horizontal="center"/>
    </xf>
    <xf numFmtId="0" fontId="2" fillId="3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34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Alignment="1" quotePrefix="1">
      <alignment/>
    </xf>
    <xf numFmtId="0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2" fillId="39" borderId="0" xfId="0" applyFont="1" applyFill="1" applyAlignment="1">
      <alignment/>
    </xf>
    <xf numFmtId="6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8" fillId="33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Alignment="1" quotePrefix="1">
      <alignment/>
    </xf>
    <xf numFmtId="0" fontId="3" fillId="33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lef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 quotePrefix="1">
      <alignment horizontal="center"/>
    </xf>
    <xf numFmtId="16" fontId="16" fillId="35" borderId="0" xfId="0" applyNumberFormat="1" applyFont="1" applyFill="1" applyAlignment="1" quotePrefix="1">
      <alignment horizontal="center"/>
    </xf>
    <xf numFmtId="14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6" borderId="0" xfId="0" applyFont="1" applyFill="1" applyAlignment="1" quotePrefix="1">
      <alignment horizontal="center"/>
    </xf>
    <xf numFmtId="0" fontId="16" fillId="38" borderId="0" xfId="0" applyFont="1" applyFill="1" applyBorder="1" applyAlignment="1">
      <alignment horizontal="center"/>
    </xf>
    <xf numFmtId="0" fontId="16" fillId="37" borderId="0" xfId="0" applyFont="1" applyFill="1" applyBorder="1" applyAlignment="1" quotePrefix="1">
      <alignment horizontal="center"/>
    </xf>
    <xf numFmtId="0" fontId="16" fillId="39" borderId="0" xfId="0" applyFont="1" applyFill="1" applyAlignment="1">
      <alignment horizontal="center"/>
    </xf>
    <xf numFmtId="0" fontId="16" fillId="39" borderId="0" xfId="0" applyFont="1" applyFill="1" applyAlignment="1">
      <alignment/>
    </xf>
    <xf numFmtId="14" fontId="17" fillId="0" borderId="0" xfId="0" applyNumberFormat="1" applyFont="1" applyAlignment="1">
      <alignment/>
    </xf>
    <xf numFmtId="14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NumberFormat="1" applyFont="1" applyFill="1" applyBorder="1" applyAlignment="1" quotePrefix="1">
      <alignment/>
    </xf>
    <xf numFmtId="0" fontId="3" fillId="33" borderId="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 locked="0"/>
    </xf>
    <xf numFmtId="16" fontId="2" fillId="35" borderId="0" xfId="0" applyNumberFormat="1" applyFont="1" applyFill="1" applyBorder="1" applyAlignment="1" applyProtection="1" quotePrefix="1">
      <alignment horizontal="center"/>
      <protection locked="0"/>
    </xf>
    <xf numFmtId="0" fontId="2" fillId="36" borderId="0" xfId="0" applyFont="1" applyFill="1" applyBorder="1" applyAlignment="1" applyProtection="1" quotePrefix="1">
      <alignment horizontal="center"/>
      <protection locked="0"/>
    </xf>
    <xf numFmtId="0" fontId="2" fillId="37" borderId="0" xfId="0" applyFont="1" applyFill="1" applyBorder="1" applyAlignment="1" applyProtection="1" quotePrefix="1">
      <alignment horizontal="center"/>
      <protection locked="0"/>
    </xf>
    <xf numFmtId="0" fontId="2" fillId="38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 quotePrefix="1">
      <alignment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2" fontId="2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10" fillId="0" borderId="0" xfId="0" applyNumberFormat="1" applyFont="1" applyFill="1" applyBorder="1" applyAlignment="1" applyProtection="1">
      <alignment horizontal="right" wrapText="1"/>
      <protection locked="0"/>
    </xf>
    <xf numFmtId="0" fontId="10" fillId="34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1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2" fillId="40" borderId="0" xfId="0" applyFont="1" applyFill="1" applyBorder="1" applyAlignment="1" applyProtection="1">
      <alignment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right" wrapText="1"/>
      <protection locked="0"/>
    </xf>
    <xf numFmtId="164" fontId="2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4" fontId="0" fillId="39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 horizontal="left"/>
      <protection locked="0"/>
    </xf>
    <xf numFmtId="0" fontId="22" fillId="39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10" fillId="41" borderId="0" xfId="0" applyFont="1" applyFill="1" applyBorder="1" applyAlignment="1" applyProtection="1">
      <alignment wrapText="1"/>
      <protection locked="0"/>
    </xf>
    <xf numFmtId="0" fontId="22" fillId="39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 applyProtection="1">
      <alignment horizontal="center"/>
      <protection locked="0"/>
    </xf>
    <xf numFmtId="0" fontId="21" fillId="39" borderId="0" xfId="0" applyFont="1" applyFill="1" applyBorder="1" applyAlignment="1" applyProtection="1">
      <alignment wrapText="1"/>
      <protection locked="0"/>
    </xf>
    <xf numFmtId="0" fontId="10" fillId="39" borderId="0" xfId="0" applyFont="1" applyFill="1" applyBorder="1" applyAlignment="1" applyProtection="1">
      <alignment horizontal="center" wrapText="1"/>
      <protection locked="0"/>
    </xf>
    <xf numFmtId="0" fontId="22" fillId="34" borderId="0" xfId="0" applyFont="1" applyFill="1" applyBorder="1" applyAlignment="1" applyProtection="1">
      <alignment wrapText="1"/>
      <protection locked="0"/>
    </xf>
    <xf numFmtId="0" fontId="10" fillId="39" borderId="0" xfId="0" applyFont="1" applyFill="1" applyBorder="1" applyAlignment="1" applyProtection="1">
      <alignment wrapText="1"/>
      <protection locked="0"/>
    </xf>
    <xf numFmtId="0" fontId="0" fillId="39" borderId="0" xfId="0" applyFont="1" applyFill="1" applyBorder="1" applyAlignment="1" applyProtection="1">
      <alignment wrapText="1"/>
      <protection locked="0"/>
    </xf>
    <xf numFmtId="14" fontId="21" fillId="39" borderId="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2" fontId="7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2" fontId="3" fillId="42" borderId="0" xfId="0" applyNumberFormat="1" applyFont="1" applyFill="1" applyBorder="1" applyAlignment="1">
      <alignment horizontal="center"/>
    </xf>
    <xf numFmtId="0" fontId="2" fillId="42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1" fillId="0" borderId="0" xfId="0" applyFont="1" applyFill="1" applyAlignment="1">
      <alignment/>
    </xf>
    <xf numFmtId="0" fontId="6" fillId="43" borderId="0" xfId="0" applyFont="1" applyFill="1" applyAlignment="1">
      <alignment horizontal="left"/>
    </xf>
    <xf numFmtId="0" fontId="71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0" fontId="3" fillId="43" borderId="0" xfId="0" applyFont="1" applyFill="1" applyAlignment="1">
      <alignment horizontal="left"/>
    </xf>
    <xf numFmtId="2" fontId="70" fillId="0" borderId="0" xfId="0" applyNumberFormat="1" applyFont="1" applyAlignment="1">
      <alignment horizontal="center"/>
    </xf>
    <xf numFmtId="0" fontId="70" fillId="0" borderId="0" xfId="0" applyFont="1" applyFill="1" applyAlignment="1">
      <alignment horizontal="center"/>
    </xf>
    <xf numFmtId="0" fontId="6" fillId="43" borderId="0" xfId="0" applyFont="1" applyFill="1" applyAlignment="1">
      <alignment/>
    </xf>
    <xf numFmtId="2" fontId="70" fillId="0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70" fillId="0" borderId="0" xfId="0" applyFont="1" applyFill="1" applyBorder="1" applyAlignment="1">
      <alignment horizontal="center"/>
    </xf>
    <xf numFmtId="0" fontId="70" fillId="42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0" fillId="44" borderId="0" xfId="0" applyFont="1" applyFill="1" applyBorder="1" applyAlignment="1">
      <alignment horizontal="center"/>
    </xf>
    <xf numFmtId="0" fontId="70" fillId="4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1" fillId="4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" fillId="44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11" fillId="44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44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42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42" borderId="0" xfId="0" applyFont="1" applyFill="1" applyAlignment="1">
      <alignment horizontal="left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3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73" fillId="0" borderId="0" xfId="0" applyFont="1" applyAlignment="1">
      <alignment horizontal="center"/>
    </xf>
    <xf numFmtId="0" fontId="2" fillId="45" borderId="0" xfId="0" applyFont="1" applyFill="1" applyAlignment="1">
      <alignment/>
    </xf>
    <xf numFmtId="0" fontId="19" fillId="45" borderId="0" xfId="0" applyFont="1" applyFill="1" applyAlignment="1">
      <alignment/>
    </xf>
    <xf numFmtId="0" fontId="2" fillId="45" borderId="0" xfId="0" applyFont="1" applyFill="1" applyAlignment="1">
      <alignment horizontal="left"/>
    </xf>
    <xf numFmtId="0" fontId="2" fillId="45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12" fillId="45" borderId="0" xfId="0" applyFont="1" applyFill="1" applyBorder="1" applyAlignment="1">
      <alignment/>
    </xf>
    <xf numFmtId="0" fontId="12" fillId="45" borderId="0" xfId="0" applyFont="1" applyFill="1" applyAlignment="1">
      <alignment/>
    </xf>
    <xf numFmtId="0" fontId="16" fillId="45" borderId="0" xfId="0" applyFont="1" applyFill="1" applyAlignment="1">
      <alignment horizontal="center"/>
    </xf>
    <xf numFmtId="0" fontId="16" fillId="45" borderId="0" xfId="0" applyFont="1" applyFill="1" applyAlignment="1">
      <alignment/>
    </xf>
    <xf numFmtId="2" fontId="4" fillId="45" borderId="0" xfId="0" applyNumberFormat="1" applyFont="1" applyFill="1" applyBorder="1" applyAlignment="1">
      <alignment horizontal="center"/>
    </xf>
    <xf numFmtId="0" fontId="19" fillId="45" borderId="0" xfId="0" applyFont="1" applyFill="1" applyBorder="1" applyAlignment="1">
      <alignment/>
    </xf>
    <xf numFmtId="0" fontId="2" fillId="45" borderId="0" xfId="0" applyFont="1" applyFill="1" applyBorder="1" applyAlignment="1">
      <alignment horizontal="center"/>
    </xf>
    <xf numFmtId="0" fontId="16" fillId="45" borderId="0" xfId="0" applyFont="1" applyFill="1" applyBorder="1" applyAlignment="1">
      <alignment/>
    </xf>
    <xf numFmtId="0" fontId="3" fillId="45" borderId="0" xfId="0" applyFont="1" applyFill="1" applyAlignment="1">
      <alignment/>
    </xf>
    <xf numFmtId="0" fontId="8" fillId="45" borderId="0" xfId="0" applyFont="1" applyFill="1" applyAlignment="1">
      <alignment/>
    </xf>
    <xf numFmtId="2" fontId="29" fillId="45" borderId="0" xfId="0" applyNumberFormat="1" applyFont="1" applyFill="1" applyAlignment="1">
      <alignment horizontal="center"/>
    </xf>
    <xf numFmtId="0" fontId="6" fillId="45" borderId="0" xfId="0" applyFont="1" applyFill="1" applyAlignment="1">
      <alignment horizontal="center"/>
    </xf>
    <xf numFmtId="0" fontId="3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2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1" width="14.140625" style="67" customWidth="1"/>
    <col min="2" max="2" width="31.28125" style="178" customWidth="1"/>
    <col min="3" max="3" width="23.140625" style="98" customWidth="1"/>
    <col min="4" max="4" width="9.57421875" style="109" customWidth="1"/>
    <col min="5" max="5" width="9.140625" style="101" customWidth="1"/>
    <col min="6" max="6" width="3.00390625" style="2" customWidth="1"/>
    <col min="7" max="7" width="22.28125" style="216" customWidth="1"/>
    <col min="8" max="8" width="9.140625" style="234" customWidth="1"/>
    <col min="9" max="9" width="26.421875" style="216" customWidth="1"/>
    <col min="10" max="10" width="9.28125" style="234" customWidth="1"/>
    <col min="11" max="11" width="23.421875" style="216" customWidth="1"/>
    <col min="12" max="12" width="9.140625" style="234" customWidth="1"/>
    <col min="13" max="16384" width="9.140625" style="1" customWidth="1"/>
  </cols>
  <sheetData>
    <row r="1" spans="4:7" ht="20.25">
      <c r="D1" s="100"/>
      <c r="F1" s="278"/>
      <c r="G1" s="266" t="s">
        <v>958</v>
      </c>
    </row>
    <row r="2" spans="2:6" ht="20.25">
      <c r="B2" s="171"/>
      <c r="D2" s="100"/>
      <c r="F2" s="278"/>
    </row>
    <row r="3" spans="1:12" s="196" customFormat="1" ht="20.25">
      <c r="A3" s="194"/>
      <c r="B3" s="171" t="s">
        <v>956</v>
      </c>
      <c r="C3" s="297" t="s">
        <v>957</v>
      </c>
      <c r="D3" s="195"/>
      <c r="E3" s="195"/>
      <c r="F3" s="279"/>
      <c r="G3" s="243" t="s">
        <v>952</v>
      </c>
      <c r="H3" s="230" t="s">
        <v>955</v>
      </c>
      <c r="I3" s="243" t="s">
        <v>953</v>
      </c>
      <c r="J3" s="230" t="s">
        <v>955</v>
      </c>
      <c r="K3" s="243" t="s">
        <v>954</v>
      </c>
      <c r="L3" s="230" t="s">
        <v>955</v>
      </c>
    </row>
    <row r="4" spans="1:12" s="3" customFormat="1" ht="15.75" customHeight="1">
      <c r="A4" s="102"/>
      <c r="B4" s="102"/>
      <c r="C4" s="103"/>
      <c r="D4" s="51"/>
      <c r="E4" s="104"/>
      <c r="F4" s="280"/>
      <c r="G4" s="192"/>
      <c r="H4" s="230"/>
      <c r="I4" s="192"/>
      <c r="J4" s="230"/>
      <c r="K4" s="192"/>
      <c r="L4" s="230"/>
    </row>
    <row r="5" spans="1:12" s="57" customFormat="1" ht="19.5" customHeight="1">
      <c r="A5" s="105" t="s">
        <v>52</v>
      </c>
      <c r="B5" s="105" t="s">
        <v>98</v>
      </c>
      <c r="C5" s="106"/>
      <c r="D5" s="104"/>
      <c r="E5" s="104"/>
      <c r="F5" s="279"/>
      <c r="G5" s="243"/>
      <c r="H5" s="230"/>
      <c r="I5" s="243"/>
      <c r="J5" s="230"/>
      <c r="K5" s="243"/>
      <c r="L5" s="230"/>
    </row>
    <row r="6" spans="1:12" s="52" customFormat="1" ht="15.75">
      <c r="A6" s="58" t="s">
        <v>297</v>
      </c>
      <c r="B6" s="173" t="s">
        <v>298</v>
      </c>
      <c r="C6" s="59" t="s">
        <v>317</v>
      </c>
      <c r="D6" s="61">
        <v>29.35</v>
      </c>
      <c r="E6" s="62">
        <v>2008</v>
      </c>
      <c r="F6" s="281"/>
      <c r="G6" s="246" t="s">
        <v>317</v>
      </c>
      <c r="H6" s="198">
        <v>29.35</v>
      </c>
      <c r="I6" s="244"/>
      <c r="J6" s="241"/>
      <c r="K6" s="244"/>
      <c r="L6" s="241"/>
    </row>
    <row r="7" spans="1:12" s="52" customFormat="1" ht="15.75">
      <c r="A7" s="59" t="s">
        <v>200</v>
      </c>
      <c r="B7" s="174"/>
      <c r="C7" s="59" t="s">
        <v>317</v>
      </c>
      <c r="D7" s="61">
        <v>29.35</v>
      </c>
      <c r="E7" s="62">
        <v>2008</v>
      </c>
      <c r="F7" s="281"/>
      <c r="G7" s="246" t="s">
        <v>317</v>
      </c>
      <c r="H7" s="198">
        <v>29.35</v>
      </c>
      <c r="I7" s="246" t="s">
        <v>284</v>
      </c>
      <c r="J7" s="198">
        <v>41.79</v>
      </c>
      <c r="K7" s="245"/>
      <c r="L7" s="238"/>
    </row>
    <row r="8" spans="1:12" s="52" customFormat="1" ht="15.75">
      <c r="A8" s="59" t="s">
        <v>5</v>
      </c>
      <c r="B8" s="174"/>
      <c r="C8" s="59" t="s">
        <v>317</v>
      </c>
      <c r="D8" s="61">
        <v>30.28</v>
      </c>
      <c r="E8" s="63">
        <v>2006</v>
      </c>
      <c r="F8" s="281"/>
      <c r="G8" s="246" t="s">
        <v>394</v>
      </c>
      <c r="H8" s="198">
        <v>30.47</v>
      </c>
      <c r="I8" s="246" t="s">
        <v>426</v>
      </c>
      <c r="J8" s="198">
        <v>30.49</v>
      </c>
      <c r="K8" s="246" t="s">
        <v>167</v>
      </c>
      <c r="L8" s="198">
        <v>31.93</v>
      </c>
    </row>
    <row r="9" spans="1:12" s="52" customFormat="1" ht="15.75">
      <c r="A9" s="59" t="s">
        <v>4</v>
      </c>
      <c r="B9" s="174"/>
      <c r="C9" s="59" t="s">
        <v>167</v>
      </c>
      <c r="D9" s="61">
        <v>30.29</v>
      </c>
      <c r="E9" s="63">
        <v>2006</v>
      </c>
      <c r="F9" s="281"/>
      <c r="G9" s="246" t="s">
        <v>253</v>
      </c>
      <c r="H9" s="198">
        <v>31.8</v>
      </c>
      <c r="I9" s="246" t="s">
        <v>243</v>
      </c>
      <c r="J9" s="198">
        <v>33.78</v>
      </c>
      <c r="K9" s="247" t="s">
        <v>57</v>
      </c>
      <c r="L9" s="198">
        <v>34.39</v>
      </c>
    </row>
    <row r="10" spans="1:12" s="50" customFormat="1" ht="15.75">
      <c r="A10" s="58" t="s">
        <v>3</v>
      </c>
      <c r="B10" s="64" t="s">
        <v>46</v>
      </c>
      <c r="C10" s="59" t="s">
        <v>61</v>
      </c>
      <c r="D10" s="61">
        <v>32.51</v>
      </c>
      <c r="E10" s="62">
        <v>2003</v>
      </c>
      <c r="F10" s="282"/>
      <c r="G10" s="246" t="s">
        <v>577</v>
      </c>
      <c r="H10" s="198">
        <v>35.92</v>
      </c>
      <c r="I10" s="246" t="s">
        <v>223</v>
      </c>
      <c r="J10" s="198">
        <v>36.29</v>
      </c>
      <c r="K10" s="246" t="s">
        <v>232</v>
      </c>
      <c r="L10" s="198">
        <v>38.62</v>
      </c>
    </row>
    <row r="11" spans="1:12" s="52" customFormat="1" ht="15.75">
      <c r="A11" s="59" t="s">
        <v>318</v>
      </c>
      <c r="B11" s="175"/>
      <c r="C11" s="59" t="s">
        <v>585</v>
      </c>
      <c r="D11" s="61">
        <v>40.48</v>
      </c>
      <c r="E11" s="63">
        <v>2008</v>
      </c>
      <c r="F11" s="281"/>
      <c r="G11" s="246" t="s">
        <v>585</v>
      </c>
      <c r="H11" s="198">
        <v>40.48</v>
      </c>
      <c r="I11" s="246" t="s">
        <v>644</v>
      </c>
      <c r="J11" s="198">
        <v>42.25</v>
      </c>
      <c r="K11" s="246" t="s">
        <v>596</v>
      </c>
      <c r="L11" s="198">
        <v>55.55</v>
      </c>
    </row>
    <row r="12" spans="1:12" s="53" customFormat="1" ht="15.75">
      <c r="A12" s="50"/>
      <c r="B12" s="176"/>
      <c r="C12" s="51"/>
      <c r="D12" s="55"/>
      <c r="E12" s="51"/>
      <c r="F12" s="283"/>
      <c r="G12" s="103"/>
      <c r="H12" s="238"/>
      <c r="I12" s="103"/>
      <c r="J12" s="238"/>
      <c r="K12" s="103"/>
      <c r="L12" s="238"/>
    </row>
    <row r="13" spans="1:12" s="66" customFormat="1" ht="18.75">
      <c r="A13" s="105" t="s">
        <v>96</v>
      </c>
      <c r="B13" s="105" t="s">
        <v>97</v>
      </c>
      <c r="C13" s="106"/>
      <c r="D13" s="104"/>
      <c r="E13" s="104"/>
      <c r="F13" s="279"/>
      <c r="G13" s="217"/>
      <c r="H13" s="235"/>
      <c r="I13" s="217"/>
      <c r="J13" s="235"/>
      <c r="K13" s="217"/>
      <c r="L13" s="235"/>
    </row>
    <row r="14" spans="1:12" s="52" customFormat="1" ht="15.75">
      <c r="A14" s="58" t="s">
        <v>297</v>
      </c>
      <c r="B14" s="173" t="s">
        <v>299</v>
      </c>
      <c r="C14" s="59" t="s">
        <v>279</v>
      </c>
      <c r="D14" s="61">
        <v>25.31</v>
      </c>
      <c r="E14" s="63">
        <v>2007</v>
      </c>
      <c r="F14" s="281"/>
      <c r="G14" s="246" t="s">
        <v>279</v>
      </c>
      <c r="H14" s="198">
        <v>25.77</v>
      </c>
      <c r="I14" s="244"/>
      <c r="J14" s="241"/>
      <c r="K14" s="244"/>
      <c r="L14" s="241"/>
    </row>
    <row r="15" spans="1:12" s="52" customFormat="1" ht="15.75">
      <c r="A15" s="59" t="s">
        <v>200</v>
      </c>
      <c r="B15" s="174"/>
      <c r="C15" s="59" t="s">
        <v>279</v>
      </c>
      <c r="D15" s="61">
        <v>25.31</v>
      </c>
      <c r="E15" s="63">
        <v>2007</v>
      </c>
      <c r="F15" s="281"/>
      <c r="G15" s="246" t="s">
        <v>279</v>
      </c>
      <c r="H15" s="198">
        <v>25.77</v>
      </c>
      <c r="I15" s="246" t="s">
        <v>70</v>
      </c>
      <c r="J15" s="198">
        <v>27.11</v>
      </c>
      <c r="K15" s="246" t="s">
        <v>623</v>
      </c>
      <c r="L15" s="198">
        <v>27.34</v>
      </c>
    </row>
    <row r="16" spans="1:12" s="52" customFormat="1" ht="15.75">
      <c r="A16" s="59" t="s">
        <v>5</v>
      </c>
      <c r="B16" s="174"/>
      <c r="C16" s="59" t="s">
        <v>387</v>
      </c>
      <c r="D16" s="61">
        <v>26.6</v>
      </c>
      <c r="E16" s="63">
        <v>2008</v>
      </c>
      <c r="F16" s="281"/>
      <c r="G16" s="246" t="s">
        <v>387</v>
      </c>
      <c r="H16" s="198">
        <v>26.6</v>
      </c>
      <c r="I16" s="246" t="s">
        <v>353</v>
      </c>
      <c r="J16" s="198">
        <v>30.29</v>
      </c>
      <c r="K16" s="246" t="s">
        <v>257</v>
      </c>
      <c r="L16" s="198">
        <v>31.62</v>
      </c>
    </row>
    <row r="17" spans="1:12" s="67" customFormat="1" ht="15.75">
      <c r="A17" s="59" t="s">
        <v>4</v>
      </c>
      <c r="B17" s="174"/>
      <c r="C17" s="59" t="s">
        <v>387</v>
      </c>
      <c r="D17" s="61">
        <v>28.92</v>
      </c>
      <c r="E17" s="63">
        <v>2006</v>
      </c>
      <c r="F17" s="281"/>
      <c r="G17" s="246" t="s">
        <v>642</v>
      </c>
      <c r="H17" s="198">
        <v>31.57</v>
      </c>
      <c r="I17" s="265" t="s">
        <v>959</v>
      </c>
      <c r="J17" s="198">
        <v>36.76</v>
      </c>
      <c r="K17" s="246" t="s">
        <v>888</v>
      </c>
      <c r="L17" s="198">
        <v>48.33</v>
      </c>
    </row>
    <row r="18" spans="1:12" s="66" customFormat="1" ht="15.75">
      <c r="A18" s="58" t="s">
        <v>3</v>
      </c>
      <c r="B18" s="64" t="s">
        <v>45</v>
      </c>
      <c r="C18" s="59" t="s">
        <v>71</v>
      </c>
      <c r="D18" s="61">
        <v>30.96</v>
      </c>
      <c r="E18" s="62">
        <v>1994</v>
      </c>
      <c r="F18" s="282"/>
      <c r="G18" s="246" t="s">
        <v>226</v>
      </c>
      <c r="H18" s="198">
        <v>33.31</v>
      </c>
      <c r="I18" s="246" t="s">
        <v>960</v>
      </c>
      <c r="J18" s="198">
        <v>36.85</v>
      </c>
      <c r="K18" s="246" t="s">
        <v>397</v>
      </c>
      <c r="L18" s="198">
        <v>39.09</v>
      </c>
    </row>
    <row r="19" spans="1:12" s="27" customFormat="1" ht="15.75">
      <c r="A19" s="59" t="s">
        <v>318</v>
      </c>
      <c r="B19" s="174"/>
      <c r="C19" s="68" t="s">
        <v>951</v>
      </c>
      <c r="D19" s="61">
        <v>34.78</v>
      </c>
      <c r="E19" s="63">
        <v>2008</v>
      </c>
      <c r="F19" s="281"/>
      <c r="G19" s="246" t="s">
        <v>951</v>
      </c>
      <c r="H19" s="198">
        <v>34.78</v>
      </c>
      <c r="I19" s="246" t="s">
        <v>208</v>
      </c>
      <c r="J19" s="198">
        <v>43.74</v>
      </c>
      <c r="K19" s="246" t="s">
        <v>404</v>
      </c>
      <c r="L19" s="198">
        <v>45.13</v>
      </c>
    </row>
    <row r="20" spans="1:12" s="46" customFormat="1" ht="15.75">
      <c r="A20" s="67"/>
      <c r="B20" s="177"/>
      <c r="C20" s="100"/>
      <c r="D20" s="109"/>
      <c r="E20" s="100"/>
      <c r="F20" s="284"/>
      <c r="G20" s="267"/>
      <c r="H20" s="234"/>
      <c r="I20" s="237"/>
      <c r="J20" s="234"/>
      <c r="K20" s="237"/>
      <c r="L20" s="234"/>
    </row>
    <row r="21" spans="1:12" s="79" customFormat="1" ht="18.75">
      <c r="A21" s="105" t="s">
        <v>55</v>
      </c>
      <c r="B21" s="105" t="s">
        <v>99</v>
      </c>
      <c r="C21" s="106"/>
      <c r="D21" s="104"/>
      <c r="E21" s="104"/>
      <c r="F21" s="285"/>
      <c r="G21" s="268"/>
      <c r="H21" s="230"/>
      <c r="I21" s="248"/>
      <c r="J21" s="230"/>
      <c r="K21" s="248"/>
      <c r="L21" s="230"/>
    </row>
    <row r="22" spans="1:12" s="79" customFormat="1" ht="15.75">
      <c r="A22" s="58" t="s">
        <v>318</v>
      </c>
      <c r="B22" s="64" t="s">
        <v>11</v>
      </c>
      <c r="C22" s="59" t="s">
        <v>78</v>
      </c>
      <c r="D22" s="61">
        <v>22.2</v>
      </c>
      <c r="E22" s="62">
        <v>1997</v>
      </c>
      <c r="F22" s="286"/>
      <c r="G22" s="246" t="s">
        <v>644</v>
      </c>
      <c r="H22" s="198">
        <v>25.54</v>
      </c>
      <c r="I22" s="246" t="s">
        <v>585</v>
      </c>
      <c r="J22" s="198">
        <v>25.83</v>
      </c>
      <c r="K22" s="249" t="s">
        <v>596</v>
      </c>
      <c r="L22" s="198">
        <v>36.81</v>
      </c>
    </row>
    <row r="23" spans="1:12" s="79" customFormat="1" ht="15.75">
      <c r="A23" s="67"/>
      <c r="B23" s="177"/>
      <c r="C23" s="100"/>
      <c r="D23" s="109"/>
      <c r="E23" s="100"/>
      <c r="F23" s="286"/>
      <c r="G23" s="268"/>
      <c r="H23" s="230"/>
      <c r="I23" s="248"/>
      <c r="J23" s="230"/>
      <c r="K23" s="248"/>
      <c r="L23" s="230"/>
    </row>
    <row r="24" spans="1:12" s="79" customFormat="1" ht="18.75">
      <c r="A24" s="105" t="s">
        <v>56</v>
      </c>
      <c r="B24" s="105" t="s">
        <v>100</v>
      </c>
      <c r="C24" s="106"/>
      <c r="D24" s="104"/>
      <c r="E24" s="104"/>
      <c r="F24" s="285"/>
      <c r="G24" s="268"/>
      <c r="H24" s="230"/>
      <c r="I24" s="248"/>
      <c r="J24" s="230"/>
      <c r="K24" s="248"/>
      <c r="L24" s="230"/>
    </row>
    <row r="25" spans="1:12" s="79" customFormat="1" ht="15.75">
      <c r="A25" s="58" t="s">
        <v>318</v>
      </c>
      <c r="B25" s="64" t="s">
        <v>10</v>
      </c>
      <c r="C25" s="59" t="s">
        <v>71</v>
      </c>
      <c r="D25" s="61">
        <v>20.22</v>
      </c>
      <c r="E25" s="62">
        <v>1992</v>
      </c>
      <c r="F25" s="286"/>
      <c r="G25" s="246" t="s">
        <v>951</v>
      </c>
      <c r="H25" s="198">
        <v>22.34</v>
      </c>
      <c r="I25" s="246" t="s">
        <v>208</v>
      </c>
      <c r="J25" s="198">
        <v>26.07</v>
      </c>
      <c r="K25" s="246" t="s">
        <v>386</v>
      </c>
      <c r="L25" s="198">
        <v>35.11</v>
      </c>
    </row>
    <row r="26" spans="1:12" s="78" customFormat="1" ht="15.75">
      <c r="A26" s="67"/>
      <c r="B26" s="177"/>
      <c r="C26" s="100"/>
      <c r="D26" s="109"/>
      <c r="E26" s="100"/>
      <c r="F26" s="286"/>
      <c r="G26" s="268"/>
      <c r="H26" s="230"/>
      <c r="I26" s="248"/>
      <c r="J26" s="230"/>
      <c r="K26" s="248"/>
      <c r="L26" s="230"/>
    </row>
    <row r="27" spans="1:12" s="67" customFormat="1" ht="18.75">
      <c r="A27" s="105" t="s">
        <v>58</v>
      </c>
      <c r="B27" s="105" t="s">
        <v>102</v>
      </c>
      <c r="C27" s="106"/>
      <c r="D27" s="104"/>
      <c r="E27" s="104"/>
      <c r="F27" s="281"/>
      <c r="G27" s="217"/>
      <c r="H27" s="235"/>
      <c r="I27" s="217"/>
      <c r="J27" s="235"/>
      <c r="K27" s="217"/>
      <c r="L27" s="235"/>
    </row>
    <row r="28" spans="1:12" s="66" customFormat="1" ht="15.75">
      <c r="A28" s="58" t="s">
        <v>297</v>
      </c>
      <c r="B28" s="173" t="s">
        <v>300</v>
      </c>
      <c r="C28" s="59" t="s">
        <v>317</v>
      </c>
      <c r="D28" s="61" t="s">
        <v>961</v>
      </c>
      <c r="E28" s="62">
        <v>2008</v>
      </c>
      <c r="F28" s="282"/>
      <c r="G28" s="246" t="s">
        <v>317</v>
      </c>
      <c r="H28" s="198" t="s">
        <v>961</v>
      </c>
      <c r="I28" s="250"/>
      <c r="J28" s="241"/>
      <c r="K28" s="250"/>
      <c r="L28" s="241"/>
    </row>
    <row r="29" spans="1:12" s="27" customFormat="1" ht="15.75">
      <c r="A29" s="59" t="s">
        <v>200</v>
      </c>
      <c r="B29" s="173" t="s">
        <v>178</v>
      </c>
      <c r="C29" s="59" t="s">
        <v>317</v>
      </c>
      <c r="D29" s="61" t="s">
        <v>961</v>
      </c>
      <c r="E29" s="63">
        <v>2008</v>
      </c>
      <c r="F29" s="281"/>
      <c r="G29" s="246" t="s">
        <v>317</v>
      </c>
      <c r="H29" s="198" t="s">
        <v>961</v>
      </c>
      <c r="I29" s="246" t="s">
        <v>284</v>
      </c>
      <c r="J29" s="198" t="s">
        <v>962</v>
      </c>
      <c r="K29" s="251"/>
      <c r="L29" s="234"/>
    </row>
    <row r="30" spans="1:12" s="46" customFormat="1" ht="15.75">
      <c r="A30" s="58" t="s">
        <v>5</v>
      </c>
      <c r="B30" s="64" t="s">
        <v>20</v>
      </c>
      <c r="C30" s="59" t="s">
        <v>86</v>
      </c>
      <c r="D30" s="61" t="s">
        <v>87</v>
      </c>
      <c r="E30" s="62">
        <v>1981</v>
      </c>
      <c r="F30" s="284"/>
      <c r="G30" s="246" t="s">
        <v>426</v>
      </c>
      <c r="H30" s="198" t="s">
        <v>963</v>
      </c>
      <c r="I30" s="246" t="s">
        <v>394</v>
      </c>
      <c r="J30" s="198" t="s">
        <v>964</v>
      </c>
      <c r="K30" s="249" t="s">
        <v>396</v>
      </c>
      <c r="L30" s="198" t="s">
        <v>965</v>
      </c>
    </row>
    <row r="31" spans="1:12" s="79" customFormat="1" ht="15.75">
      <c r="A31" s="58" t="s">
        <v>4</v>
      </c>
      <c r="B31" s="64" t="s">
        <v>316</v>
      </c>
      <c r="C31" s="59" t="s">
        <v>83</v>
      </c>
      <c r="D31" s="61" t="s">
        <v>84</v>
      </c>
      <c r="E31" s="62">
        <v>1997</v>
      </c>
      <c r="F31" s="285"/>
      <c r="G31" s="247" t="s">
        <v>57</v>
      </c>
      <c r="H31" s="198" t="s">
        <v>966</v>
      </c>
      <c r="I31" s="246" t="s">
        <v>251</v>
      </c>
      <c r="J31" s="198" t="s">
        <v>967</v>
      </c>
      <c r="K31" s="246" t="s">
        <v>243</v>
      </c>
      <c r="L31" s="198" t="s">
        <v>968</v>
      </c>
    </row>
    <row r="32" spans="1:12" s="79" customFormat="1" ht="15.75">
      <c r="A32" s="59" t="s">
        <v>3</v>
      </c>
      <c r="B32" s="173"/>
      <c r="C32" s="59" t="s">
        <v>253</v>
      </c>
      <c r="D32" s="61" t="s">
        <v>430</v>
      </c>
      <c r="E32" s="63">
        <v>2006</v>
      </c>
      <c r="F32" s="286"/>
      <c r="G32" s="246" t="s">
        <v>223</v>
      </c>
      <c r="H32" s="198" t="s">
        <v>969</v>
      </c>
      <c r="I32" s="246" t="s">
        <v>577</v>
      </c>
      <c r="J32" s="198" t="s">
        <v>970</v>
      </c>
      <c r="K32" s="246" t="s">
        <v>393</v>
      </c>
      <c r="L32" s="198" t="s">
        <v>971</v>
      </c>
    </row>
    <row r="33" spans="1:12" s="79" customFormat="1" ht="15.75">
      <c r="A33" s="67"/>
      <c r="B33" s="177"/>
      <c r="C33" s="100"/>
      <c r="D33" s="109"/>
      <c r="E33" s="100"/>
      <c r="F33" s="286"/>
      <c r="G33" s="268"/>
      <c r="H33" s="230"/>
      <c r="I33" s="248"/>
      <c r="J33" s="230"/>
      <c r="K33" s="248"/>
      <c r="L33" s="230"/>
    </row>
    <row r="34" spans="1:12" s="67" customFormat="1" ht="18.75">
      <c r="A34" s="105" t="s">
        <v>59</v>
      </c>
      <c r="B34" s="105" t="s">
        <v>103</v>
      </c>
      <c r="C34" s="106"/>
      <c r="D34" s="104"/>
      <c r="E34" s="104"/>
      <c r="F34" s="282"/>
      <c r="G34" s="217"/>
      <c r="H34" s="235"/>
      <c r="I34" s="217"/>
      <c r="J34" s="235"/>
      <c r="K34" s="217"/>
      <c r="L34" s="235"/>
    </row>
    <row r="35" spans="1:12" s="66" customFormat="1" ht="15" customHeight="1">
      <c r="A35" s="58" t="s">
        <v>319</v>
      </c>
      <c r="B35" s="173" t="s">
        <v>301</v>
      </c>
      <c r="C35" s="59" t="s">
        <v>279</v>
      </c>
      <c r="D35" s="61" t="s">
        <v>972</v>
      </c>
      <c r="E35" s="62">
        <v>2008</v>
      </c>
      <c r="F35" s="282"/>
      <c r="G35" s="246" t="s">
        <v>279</v>
      </c>
      <c r="H35" s="198" t="s">
        <v>972</v>
      </c>
      <c r="I35" s="250"/>
      <c r="J35" s="241"/>
      <c r="K35" s="250"/>
      <c r="L35" s="241"/>
    </row>
    <row r="36" spans="1:12" s="27" customFormat="1" ht="17.25" customHeight="1">
      <c r="A36" s="58" t="s">
        <v>101</v>
      </c>
      <c r="B36" s="64" t="s">
        <v>181</v>
      </c>
      <c r="C36" s="59" t="s">
        <v>279</v>
      </c>
      <c r="D36" s="61" t="s">
        <v>972</v>
      </c>
      <c r="E36" s="62">
        <v>2008</v>
      </c>
      <c r="F36" s="281"/>
      <c r="G36" s="246" t="s">
        <v>279</v>
      </c>
      <c r="H36" s="198" t="s">
        <v>972</v>
      </c>
      <c r="I36" s="246" t="s">
        <v>70</v>
      </c>
      <c r="J36" s="198" t="s">
        <v>973</v>
      </c>
      <c r="K36" s="246" t="s">
        <v>271</v>
      </c>
      <c r="L36" s="198" t="s">
        <v>974</v>
      </c>
    </row>
    <row r="37" spans="1:12" s="46" customFormat="1" ht="15.75">
      <c r="A37" s="58" t="s">
        <v>5</v>
      </c>
      <c r="B37" s="64" t="s">
        <v>34</v>
      </c>
      <c r="C37" s="59" t="s">
        <v>387</v>
      </c>
      <c r="D37" s="61" t="s">
        <v>975</v>
      </c>
      <c r="E37" s="62">
        <v>2008</v>
      </c>
      <c r="F37" s="284"/>
      <c r="G37" s="246" t="s">
        <v>387</v>
      </c>
      <c r="H37" s="198" t="s">
        <v>975</v>
      </c>
      <c r="I37" s="246" t="s">
        <v>353</v>
      </c>
      <c r="J37" s="198" t="s">
        <v>976</v>
      </c>
      <c r="K37" s="246" t="s">
        <v>258</v>
      </c>
      <c r="L37" s="198" t="s">
        <v>977</v>
      </c>
    </row>
    <row r="38" spans="1:12" s="79" customFormat="1" ht="15.75">
      <c r="A38" s="58" t="s">
        <v>4</v>
      </c>
      <c r="B38" s="64" t="s">
        <v>44</v>
      </c>
      <c r="C38" s="59" t="s">
        <v>387</v>
      </c>
      <c r="D38" s="61" t="s">
        <v>427</v>
      </c>
      <c r="E38" s="62">
        <v>2006</v>
      </c>
      <c r="F38" s="285"/>
      <c r="G38" s="246" t="s">
        <v>642</v>
      </c>
      <c r="H38" s="198" t="s">
        <v>978</v>
      </c>
      <c r="I38" s="265" t="s">
        <v>959</v>
      </c>
      <c r="J38" s="198" t="s">
        <v>979</v>
      </c>
      <c r="K38" s="248"/>
      <c r="L38" s="230"/>
    </row>
    <row r="39" spans="1:12" s="79" customFormat="1" ht="15.75">
      <c r="A39" s="59" t="s">
        <v>3</v>
      </c>
      <c r="B39" s="175"/>
      <c r="C39" s="59" t="s">
        <v>226</v>
      </c>
      <c r="D39" s="61" t="s">
        <v>980</v>
      </c>
      <c r="E39" s="63">
        <v>2008</v>
      </c>
      <c r="F39" s="286"/>
      <c r="G39" s="246" t="s">
        <v>226</v>
      </c>
      <c r="H39" s="198" t="s">
        <v>980</v>
      </c>
      <c r="I39" s="246" t="s">
        <v>960</v>
      </c>
      <c r="J39" s="198" t="s">
        <v>981</v>
      </c>
      <c r="K39" s="246" t="s">
        <v>590</v>
      </c>
      <c r="L39" s="198" t="s">
        <v>982</v>
      </c>
    </row>
    <row r="40" spans="1:12" s="79" customFormat="1" ht="15.75">
      <c r="A40" s="67"/>
      <c r="B40" s="177"/>
      <c r="C40" s="100"/>
      <c r="D40" s="109"/>
      <c r="E40" s="100"/>
      <c r="F40" s="286"/>
      <c r="G40" s="268"/>
      <c r="H40" s="230"/>
      <c r="I40" s="248"/>
      <c r="J40" s="230"/>
      <c r="K40" s="248"/>
      <c r="L40" s="230"/>
    </row>
    <row r="41" spans="1:12" s="52" customFormat="1" ht="18.75">
      <c r="A41" s="105" t="s">
        <v>104</v>
      </c>
      <c r="B41" s="105" t="s">
        <v>105</v>
      </c>
      <c r="C41" s="106"/>
      <c r="D41" s="104"/>
      <c r="E41" s="104"/>
      <c r="F41" s="282"/>
      <c r="G41" s="258"/>
      <c r="H41" s="238"/>
      <c r="I41" s="245"/>
      <c r="J41" s="238"/>
      <c r="K41" s="245"/>
      <c r="L41" s="238"/>
    </row>
    <row r="42" spans="1:12" s="27" customFormat="1" ht="15.75">
      <c r="A42" s="59" t="s">
        <v>200</v>
      </c>
      <c r="B42" s="174"/>
      <c r="C42" s="59" t="s">
        <v>317</v>
      </c>
      <c r="D42" s="61">
        <v>32.15</v>
      </c>
      <c r="E42" s="63">
        <v>2007</v>
      </c>
      <c r="F42" s="281"/>
      <c r="G42" s="246" t="s">
        <v>317</v>
      </c>
      <c r="H42" s="198">
        <v>32.62</v>
      </c>
      <c r="I42" s="246" t="s">
        <v>983</v>
      </c>
      <c r="J42" s="198">
        <v>37.38</v>
      </c>
      <c r="K42" s="251"/>
      <c r="L42" s="234"/>
    </row>
    <row r="43" spans="1:12" s="46" customFormat="1" ht="15.75">
      <c r="A43" s="59" t="s">
        <v>5</v>
      </c>
      <c r="B43" s="174"/>
      <c r="C43" s="59" t="s">
        <v>317</v>
      </c>
      <c r="D43" s="61">
        <v>32.91</v>
      </c>
      <c r="E43" s="63">
        <v>2006</v>
      </c>
      <c r="F43" s="284"/>
      <c r="G43" s="246" t="s">
        <v>426</v>
      </c>
      <c r="H43" s="198">
        <v>33.26</v>
      </c>
      <c r="I43" s="246" t="s">
        <v>394</v>
      </c>
      <c r="J43" s="198">
        <v>33.62</v>
      </c>
      <c r="K43" s="246" t="s">
        <v>167</v>
      </c>
      <c r="L43" s="198">
        <v>36.09</v>
      </c>
    </row>
    <row r="44" spans="1:12" s="79" customFormat="1" ht="15.75">
      <c r="A44" s="59" t="s">
        <v>4</v>
      </c>
      <c r="B44" s="174"/>
      <c r="C44" s="59" t="s">
        <v>326</v>
      </c>
      <c r="D44" s="61">
        <v>34.79</v>
      </c>
      <c r="E44" s="62">
        <v>1986</v>
      </c>
      <c r="F44" s="285"/>
      <c r="G44" s="246" t="s">
        <v>253</v>
      </c>
      <c r="H44" s="198">
        <v>35.08</v>
      </c>
      <c r="I44" s="246" t="s">
        <v>243</v>
      </c>
      <c r="J44" s="198">
        <v>43.1</v>
      </c>
      <c r="K44" s="246" t="s">
        <v>240</v>
      </c>
      <c r="L44" s="198">
        <v>44.81</v>
      </c>
    </row>
    <row r="45" spans="1:12" s="79" customFormat="1" ht="15.75">
      <c r="A45" s="58" t="s">
        <v>3</v>
      </c>
      <c r="B45" s="64" t="s">
        <v>15</v>
      </c>
      <c r="C45" s="59" t="s">
        <v>253</v>
      </c>
      <c r="D45" s="61">
        <v>41.69</v>
      </c>
      <c r="E45" s="62">
        <v>2006</v>
      </c>
      <c r="F45" s="286"/>
      <c r="G45" s="246" t="s">
        <v>577</v>
      </c>
      <c r="H45" s="198">
        <v>44.91</v>
      </c>
      <c r="I45" s="246" t="s">
        <v>223</v>
      </c>
      <c r="J45" s="198">
        <v>47.87</v>
      </c>
      <c r="K45" s="246" t="s">
        <v>393</v>
      </c>
      <c r="L45" s="198">
        <v>50.7</v>
      </c>
    </row>
    <row r="46" spans="1:12" s="79" customFormat="1" ht="15.75">
      <c r="A46" s="59" t="s">
        <v>318</v>
      </c>
      <c r="B46" s="175"/>
      <c r="C46" s="59" t="s">
        <v>585</v>
      </c>
      <c r="D46" s="61">
        <v>47.12</v>
      </c>
      <c r="E46" s="63">
        <v>2008</v>
      </c>
      <c r="F46" s="286"/>
      <c r="G46" s="246" t="s">
        <v>585</v>
      </c>
      <c r="H46" s="198">
        <v>47.12</v>
      </c>
      <c r="I46" s="246" t="s">
        <v>644</v>
      </c>
      <c r="J46" s="198">
        <v>51.15</v>
      </c>
      <c r="K46" s="246" t="s">
        <v>596</v>
      </c>
      <c r="L46" s="198" t="s">
        <v>984</v>
      </c>
    </row>
    <row r="47" spans="1:12" s="79" customFormat="1" ht="15.75">
      <c r="A47" s="67"/>
      <c r="B47" s="177"/>
      <c r="C47" s="100"/>
      <c r="D47" s="109"/>
      <c r="E47" s="100"/>
      <c r="F47" s="286"/>
      <c r="G47" s="268"/>
      <c r="H47" s="230"/>
      <c r="I47" s="248"/>
      <c r="J47" s="230"/>
      <c r="K47" s="248"/>
      <c r="L47" s="230"/>
    </row>
    <row r="48" spans="1:12" s="52" customFormat="1" ht="18.75">
      <c r="A48" s="105" t="s">
        <v>106</v>
      </c>
      <c r="B48" s="105" t="s">
        <v>107</v>
      </c>
      <c r="C48" s="106"/>
      <c r="D48" s="104"/>
      <c r="E48" s="104"/>
      <c r="F48" s="282"/>
      <c r="G48" s="258"/>
      <c r="H48" s="238"/>
      <c r="I48" s="245"/>
      <c r="J48" s="238"/>
      <c r="K48" s="245"/>
      <c r="L48" s="238"/>
    </row>
    <row r="49" spans="1:12" s="27" customFormat="1" ht="15.75">
      <c r="A49" s="59" t="s">
        <v>200</v>
      </c>
      <c r="B49" s="174"/>
      <c r="C49" s="59" t="s">
        <v>279</v>
      </c>
      <c r="D49" s="61">
        <v>28.5</v>
      </c>
      <c r="E49" s="63">
        <v>2007</v>
      </c>
      <c r="F49" s="281"/>
      <c r="G49" s="246" t="s">
        <v>279</v>
      </c>
      <c r="H49" s="198">
        <v>28.64</v>
      </c>
      <c r="I49" s="246" t="s">
        <v>70</v>
      </c>
      <c r="J49" s="198">
        <v>29.33</v>
      </c>
      <c r="K49" s="246" t="s">
        <v>623</v>
      </c>
      <c r="L49" s="198">
        <v>29.9</v>
      </c>
    </row>
    <row r="50" spans="1:12" s="46" customFormat="1" ht="15.75">
      <c r="A50" s="59" t="s">
        <v>5</v>
      </c>
      <c r="B50" s="174"/>
      <c r="C50" s="59" t="s">
        <v>387</v>
      </c>
      <c r="D50" s="61">
        <v>30.08</v>
      </c>
      <c r="E50" s="63">
        <v>2008</v>
      </c>
      <c r="F50" s="284"/>
      <c r="G50" s="246" t="s">
        <v>387</v>
      </c>
      <c r="H50" s="198">
        <v>30.08</v>
      </c>
      <c r="I50" s="246" t="s">
        <v>353</v>
      </c>
      <c r="J50" s="198">
        <v>35.13</v>
      </c>
      <c r="K50" s="246" t="s">
        <v>257</v>
      </c>
      <c r="L50" s="198">
        <v>36.28</v>
      </c>
    </row>
    <row r="51" spans="1:12" s="79" customFormat="1" ht="15.75">
      <c r="A51" s="59" t="s">
        <v>4</v>
      </c>
      <c r="B51" s="174"/>
      <c r="C51" s="59" t="s">
        <v>327</v>
      </c>
      <c r="D51" s="61">
        <v>31.81</v>
      </c>
      <c r="E51" s="63">
        <v>1997</v>
      </c>
      <c r="F51" s="285"/>
      <c r="G51" s="246" t="s">
        <v>642</v>
      </c>
      <c r="H51" s="198">
        <v>35.68</v>
      </c>
      <c r="I51" s="265" t="s">
        <v>959</v>
      </c>
      <c r="J51" s="198">
        <v>51.37</v>
      </c>
      <c r="K51" s="197" t="s">
        <v>888</v>
      </c>
      <c r="L51" s="198">
        <v>52.94</v>
      </c>
    </row>
    <row r="52" spans="1:12" s="79" customFormat="1" ht="15.75">
      <c r="A52" s="58" t="s">
        <v>3</v>
      </c>
      <c r="B52" s="64" t="s">
        <v>14</v>
      </c>
      <c r="C52" s="59" t="s">
        <v>248</v>
      </c>
      <c r="D52" s="61">
        <v>39.59</v>
      </c>
      <c r="E52" s="62">
        <v>2006</v>
      </c>
      <c r="F52" s="286"/>
      <c r="G52" s="246" t="s">
        <v>960</v>
      </c>
      <c r="H52" s="198">
        <v>41.49</v>
      </c>
      <c r="I52" s="246" t="s">
        <v>226</v>
      </c>
      <c r="J52" s="198">
        <v>46.61</v>
      </c>
      <c r="K52" s="246" t="s">
        <v>397</v>
      </c>
      <c r="L52" s="198">
        <v>49.24</v>
      </c>
    </row>
    <row r="53" spans="1:12" s="79" customFormat="1" ht="15.75">
      <c r="A53" s="59" t="s">
        <v>318</v>
      </c>
      <c r="B53" s="175"/>
      <c r="C53" s="59" t="s">
        <v>951</v>
      </c>
      <c r="D53" s="61">
        <v>43.18</v>
      </c>
      <c r="E53" s="63">
        <v>2008</v>
      </c>
      <c r="F53" s="286"/>
      <c r="G53" s="246" t="s">
        <v>951</v>
      </c>
      <c r="H53" s="198">
        <v>43.18</v>
      </c>
      <c r="I53" s="246" t="s">
        <v>208</v>
      </c>
      <c r="J53" s="198" t="s">
        <v>985</v>
      </c>
      <c r="K53" s="246" t="s">
        <v>211</v>
      </c>
      <c r="L53" s="232" t="s">
        <v>986</v>
      </c>
    </row>
    <row r="54" spans="1:12" s="79" customFormat="1" ht="15.75">
      <c r="A54" s="67"/>
      <c r="B54" s="177"/>
      <c r="C54" s="100"/>
      <c r="D54" s="109"/>
      <c r="E54" s="100"/>
      <c r="F54" s="286"/>
      <c r="G54" s="268"/>
      <c r="H54" s="230"/>
      <c r="I54" s="248"/>
      <c r="J54" s="230"/>
      <c r="K54" s="248"/>
      <c r="L54" s="230"/>
    </row>
    <row r="55" spans="1:12" s="79" customFormat="1" ht="18.75">
      <c r="A55" s="105" t="s">
        <v>108</v>
      </c>
      <c r="B55" s="105" t="s">
        <v>109</v>
      </c>
      <c r="C55" s="106"/>
      <c r="D55" s="104"/>
      <c r="E55" s="104"/>
      <c r="F55" s="282"/>
      <c r="G55" s="268"/>
      <c r="H55" s="230"/>
      <c r="I55" s="248"/>
      <c r="J55" s="230"/>
      <c r="K55" s="248"/>
      <c r="L55" s="230"/>
    </row>
    <row r="56" spans="1:12" s="79" customFormat="1" ht="15.75">
      <c r="A56" s="58" t="s">
        <v>50</v>
      </c>
      <c r="B56" s="64" t="s">
        <v>27</v>
      </c>
      <c r="C56" s="59" t="s">
        <v>78</v>
      </c>
      <c r="D56" s="61">
        <v>16.89</v>
      </c>
      <c r="E56" s="62">
        <v>1997</v>
      </c>
      <c r="F56" s="281"/>
      <c r="G56" s="197" t="s">
        <v>585</v>
      </c>
      <c r="H56" s="198">
        <v>18.54</v>
      </c>
      <c r="I56" s="197" t="s">
        <v>644</v>
      </c>
      <c r="J56" s="198">
        <v>20.24</v>
      </c>
      <c r="K56" s="197" t="s">
        <v>596</v>
      </c>
      <c r="L56" s="198">
        <v>26.51</v>
      </c>
    </row>
    <row r="57" spans="1:12" s="79" customFormat="1" ht="15.75">
      <c r="A57" s="58" t="s">
        <v>320</v>
      </c>
      <c r="B57" s="173" t="s">
        <v>39</v>
      </c>
      <c r="C57" s="59" t="s">
        <v>57</v>
      </c>
      <c r="D57" s="61">
        <v>19.73</v>
      </c>
      <c r="E57" s="62">
        <v>2003</v>
      </c>
      <c r="F57" s="284"/>
      <c r="G57" s="269" t="s">
        <v>987</v>
      </c>
      <c r="H57" s="198">
        <v>22.36</v>
      </c>
      <c r="I57" s="197" t="s">
        <v>576</v>
      </c>
      <c r="J57" s="198">
        <v>25.12</v>
      </c>
      <c r="K57" s="252" t="s">
        <v>988</v>
      </c>
      <c r="L57" s="198">
        <v>27.37</v>
      </c>
    </row>
    <row r="58" spans="1:12" s="79" customFormat="1" ht="15.75">
      <c r="A58" s="67"/>
      <c r="B58" s="177"/>
      <c r="C58" s="100"/>
      <c r="D58" s="109"/>
      <c r="E58" s="100"/>
      <c r="F58" s="285"/>
      <c r="G58" s="268"/>
      <c r="H58" s="230"/>
      <c r="I58" s="248"/>
      <c r="J58" s="230"/>
      <c r="K58" s="248"/>
      <c r="L58" s="230"/>
    </row>
    <row r="59" spans="1:12" s="79" customFormat="1" ht="18.75">
      <c r="A59" s="105" t="s">
        <v>110</v>
      </c>
      <c r="B59" s="105" t="s">
        <v>111</v>
      </c>
      <c r="C59" s="106"/>
      <c r="D59" s="104"/>
      <c r="E59" s="104"/>
      <c r="F59" s="278"/>
      <c r="G59" s="268"/>
      <c r="H59" s="230"/>
      <c r="I59" s="248"/>
      <c r="J59" s="230"/>
      <c r="K59" s="248"/>
      <c r="L59" s="230"/>
    </row>
    <row r="60" spans="1:12" s="79" customFormat="1" ht="15.75">
      <c r="A60" s="58" t="s">
        <v>50</v>
      </c>
      <c r="B60" s="64" t="s">
        <v>26</v>
      </c>
      <c r="C60" s="59" t="s">
        <v>71</v>
      </c>
      <c r="D60" s="61">
        <v>15.38</v>
      </c>
      <c r="E60" s="62">
        <v>1992</v>
      </c>
      <c r="F60" s="286"/>
      <c r="G60" s="246" t="s">
        <v>951</v>
      </c>
      <c r="H60" s="198">
        <v>16.65</v>
      </c>
      <c r="I60" s="246" t="s">
        <v>208</v>
      </c>
      <c r="J60" s="198">
        <v>20.62</v>
      </c>
      <c r="K60" s="246" t="s">
        <v>211</v>
      </c>
      <c r="L60" s="198">
        <v>21.89</v>
      </c>
    </row>
    <row r="61" spans="1:12" s="79" customFormat="1" ht="15.75">
      <c r="A61" s="58" t="s">
        <v>320</v>
      </c>
      <c r="B61" s="173" t="s">
        <v>39</v>
      </c>
      <c r="C61" s="59" t="s">
        <v>226</v>
      </c>
      <c r="D61" s="61">
        <v>19.26</v>
      </c>
      <c r="E61" s="62">
        <v>2005</v>
      </c>
      <c r="F61" s="281"/>
      <c r="G61" s="246" t="s">
        <v>989</v>
      </c>
      <c r="H61" s="198">
        <v>32.08</v>
      </c>
      <c r="I61" s="248"/>
      <c r="J61" s="230"/>
      <c r="K61" s="248"/>
      <c r="L61" s="230"/>
    </row>
    <row r="62" spans="1:12" s="79" customFormat="1" ht="15.75">
      <c r="A62" s="67"/>
      <c r="B62" s="177"/>
      <c r="C62" s="100"/>
      <c r="D62" s="109"/>
      <c r="E62" s="100"/>
      <c r="F62" s="285"/>
      <c r="G62" s="268"/>
      <c r="H62" s="230"/>
      <c r="I62" s="248"/>
      <c r="J62" s="230"/>
      <c r="K62" s="248"/>
      <c r="L62" s="230"/>
    </row>
    <row r="63" spans="1:12" s="66" customFormat="1" ht="18.75">
      <c r="A63" s="105" t="s">
        <v>112</v>
      </c>
      <c r="B63" s="105" t="s">
        <v>113</v>
      </c>
      <c r="C63" s="106"/>
      <c r="D63" s="104"/>
      <c r="E63" s="104"/>
      <c r="F63" s="285"/>
      <c r="G63" s="217"/>
      <c r="H63" s="235"/>
      <c r="I63" s="217"/>
      <c r="J63" s="235"/>
      <c r="K63" s="217"/>
      <c r="L63" s="235"/>
    </row>
    <row r="64" spans="1:12" s="27" customFormat="1" ht="15.75">
      <c r="A64" s="58" t="s">
        <v>297</v>
      </c>
      <c r="B64" s="173" t="s">
        <v>302</v>
      </c>
      <c r="C64" s="59" t="s">
        <v>81</v>
      </c>
      <c r="D64" s="61" t="s">
        <v>67</v>
      </c>
      <c r="E64" s="62">
        <v>1993</v>
      </c>
      <c r="F64" s="286"/>
      <c r="G64" s="246" t="s">
        <v>317</v>
      </c>
      <c r="H64" s="198" t="s">
        <v>990</v>
      </c>
      <c r="I64" s="253"/>
      <c r="J64" s="242"/>
      <c r="K64" s="253"/>
      <c r="L64" s="242"/>
    </row>
    <row r="65" spans="1:12" s="46" customFormat="1" ht="15.75">
      <c r="A65" s="58" t="s">
        <v>101</v>
      </c>
      <c r="B65" s="64" t="s">
        <v>182</v>
      </c>
      <c r="C65" s="59" t="s">
        <v>280</v>
      </c>
      <c r="D65" s="61" t="s">
        <v>429</v>
      </c>
      <c r="E65" s="62">
        <v>2006</v>
      </c>
      <c r="F65" s="282"/>
      <c r="G65" s="246" t="s">
        <v>317</v>
      </c>
      <c r="H65" s="198" t="s">
        <v>990</v>
      </c>
      <c r="I65" s="246" t="s">
        <v>284</v>
      </c>
      <c r="J65" s="198" t="s">
        <v>991</v>
      </c>
      <c r="K65" s="237"/>
      <c r="L65" s="234"/>
    </row>
    <row r="66" spans="1:12" s="79" customFormat="1" ht="15.75">
      <c r="A66" s="58" t="s">
        <v>5</v>
      </c>
      <c r="B66" s="64" t="s">
        <v>25</v>
      </c>
      <c r="C66" s="59" t="s">
        <v>86</v>
      </c>
      <c r="D66" s="61" t="s">
        <v>66</v>
      </c>
      <c r="E66" s="62">
        <v>1981</v>
      </c>
      <c r="F66" s="282"/>
      <c r="G66" s="246" t="s">
        <v>394</v>
      </c>
      <c r="H66" s="198" t="s">
        <v>992</v>
      </c>
      <c r="I66" s="246" t="s">
        <v>426</v>
      </c>
      <c r="J66" s="198" t="s">
        <v>993</v>
      </c>
      <c r="K66" s="246" t="s">
        <v>396</v>
      </c>
      <c r="L66" s="198" t="s">
        <v>994</v>
      </c>
    </row>
    <row r="67" spans="1:12" s="79" customFormat="1" ht="15.75">
      <c r="A67" s="58" t="s">
        <v>4</v>
      </c>
      <c r="B67" s="64" t="s">
        <v>37</v>
      </c>
      <c r="C67" s="59" t="s">
        <v>81</v>
      </c>
      <c r="D67" s="61" t="s">
        <v>85</v>
      </c>
      <c r="E67" s="62">
        <v>1990</v>
      </c>
      <c r="F67" s="281"/>
      <c r="G67" s="246" t="s">
        <v>243</v>
      </c>
      <c r="H67" s="198" t="s">
        <v>995</v>
      </c>
      <c r="I67" s="247" t="s">
        <v>57</v>
      </c>
      <c r="J67" s="198" t="s">
        <v>996</v>
      </c>
      <c r="K67" s="246" t="s">
        <v>251</v>
      </c>
      <c r="L67" s="198" t="s">
        <v>997</v>
      </c>
    </row>
    <row r="68" spans="1:12" s="79" customFormat="1" ht="15.75">
      <c r="A68" s="59" t="s">
        <v>3</v>
      </c>
      <c r="B68" s="175"/>
      <c r="C68" s="59" t="s">
        <v>243</v>
      </c>
      <c r="D68" s="61" t="s">
        <v>909</v>
      </c>
      <c r="E68" s="63">
        <v>2007</v>
      </c>
      <c r="F68" s="284"/>
      <c r="G68" s="246" t="s">
        <v>223</v>
      </c>
      <c r="H68" s="198" t="s">
        <v>998</v>
      </c>
      <c r="I68" s="246" t="s">
        <v>232</v>
      </c>
      <c r="J68" s="198" t="s">
        <v>999</v>
      </c>
      <c r="K68" s="246" t="s">
        <v>577</v>
      </c>
      <c r="L68" s="198" t="s">
        <v>1000</v>
      </c>
    </row>
    <row r="69" spans="1:12" s="79" customFormat="1" ht="15.75">
      <c r="A69" s="67"/>
      <c r="B69" s="177"/>
      <c r="C69" s="100"/>
      <c r="D69" s="109"/>
      <c r="E69" s="100"/>
      <c r="F69" s="285"/>
      <c r="G69" s="268"/>
      <c r="H69" s="230"/>
      <c r="I69" s="248"/>
      <c r="J69" s="230"/>
      <c r="K69" s="248"/>
      <c r="L69" s="230"/>
    </row>
    <row r="70" spans="1:12" s="66" customFormat="1" ht="18.75">
      <c r="A70" s="105" t="s">
        <v>114</v>
      </c>
      <c r="B70" s="105" t="s">
        <v>115</v>
      </c>
      <c r="C70" s="106"/>
      <c r="D70" s="104"/>
      <c r="E70" s="104"/>
      <c r="F70" s="286"/>
      <c r="G70" s="256"/>
      <c r="H70" s="235"/>
      <c r="I70" s="217"/>
      <c r="J70" s="235"/>
      <c r="K70" s="217"/>
      <c r="L70" s="235"/>
    </row>
    <row r="71" spans="1:12" s="27" customFormat="1" ht="15.75">
      <c r="A71" s="58" t="s">
        <v>319</v>
      </c>
      <c r="B71" s="173" t="s">
        <v>303</v>
      </c>
      <c r="C71" s="59" t="s">
        <v>77</v>
      </c>
      <c r="D71" s="61" t="s">
        <v>65</v>
      </c>
      <c r="E71" s="62">
        <v>1981</v>
      </c>
      <c r="F71" s="286"/>
      <c r="G71" s="246" t="s">
        <v>387</v>
      </c>
      <c r="H71" s="198" t="s">
        <v>1005</v>
      </c>
      <c r="I71" s="253"/>
      <c r="J71" s="242"/>
      <c r="K71" s="253"/>
      <c r="L71" s="242"/>
    </row>
    <row r="72" spans="1:12" s="46" customFormat="1" ht="15.75">
      <c r="A72" s="58" t="s">
        <v>101</v>
      </c>
      <c r="B72" s="64" t="s">
        <v>183</v>
      </c>
      <c r="C72" s="59" t="s">
        <v>76</v>
      </c>
      <c r="D72" s="61" t="s">
        <v>184</v>
      </c>
      <c r="E72" s="62">
        <v>2004</v>
      </c>
      <c r="F72" s="282"/>
      <c r="G72" s="246" t="s">
        <v>271</v>
      </c>
      <c r="H72" s="198" t="s">
        <v>1001</v>
      </c>
      <c r="I72" s="246" t="s">
        <v>279</v>
      </c>
      <c r="J72" s="198" t="s">
        <v>1002</v>
      </c>
      <c r="K72" s="246" t="s">
        <v>268</v>
      </c>
      <c r="L72" s="198" t="s">
        <v>1003</v>
      </c>
    </row>
    <row r="73" spans="1:12" s="79" customFormat="1" ht="15.75">
      <c r="A73" s="58" t="s">
        <v>5</v>
      </c>
      <c r="B73" s="64" t="s">
        <v>24</v>
      </c>
      <c r="C73" s="59" t="s">
        <v>76</v>
      </c>
      <c r="D73" s="61" t="s">
        <v>64</v>
      </c>
      <c r="E73" s="62">
        <v>2002</v>
      </c>
      <c r="F73" s="282"/>
      <c r="G73" s="246" t="s">
        <v>387</v>
      </c>
      <c r="H73" s="198" t="s">
        <v>1005</v>
      </c>
      <c r="I73" s="246" t="s">
        <v>1004</v>
      </c>
      <c r="J73" s="198" t="s">
        <v>1006</v>
      </c>
      <c r="K73" s="246" t="s">
        <v>257</v>
      </c>
      <c r="L73" s="198" t="s">
        <v>1007</v>
      </c>
    </row>
    <row r="74" spans="1:12" s="79" customFormat="1" ht="15.75">
      <c r="A74" s="58" t="s">
        <v>4</v>
      </c>
      <c r="B74" s="64" t="s">
        <v>36</v>
      </c>
      <c r="C74" s="59" t="s">
        <v>72</v>
      </c>
      <c r="D74" s="61" t="s">
        <v>74</v>
      </c>
      <c r="E74" s="62">
        <v>1987</v>
      </c>
      <c r="F74" s="281"/>
      <c r="G74" s="246" t="s">
        <v>642</v>
      </c>
      <c r="H74" s="198" t="s">
        <v>1008</v>
      </c>
      <c r="I74" s="197" t="s">
        <v>888</v>
      </c>
      <c r="J74" s="198" t="s">
        <v>1009</v>
      </c>
      <c r="K74" s="248"/>
      <c r="L74" s="230"/>
    </row>
    <row r="75" spans="1:12" s="79" customFormat="1" ht="15.75">
      <c r="A75" s="59" t="s">
        <v>3</v>
      </c>
      <c r="B75" s="175"/>
      <c r="C75" s="59" t="s">
        <v>248</v>
      </c>
      <c r="D75" s="61" t="s">
        <v>428</v>
      </c>
      <c r="E75" s="63">
        <v>2006</v>
      </c>
      <c r="F75" s="284"/>
      <c r="G75" s="246" t="s">
        <v>226</v>
      </c>
      <c r="H75" s="198" t="s">
        <v>1010</v>
      </c>
      <c r="I75" s="246" t="s">
        <v>960</v>
      </c>
      <c r="J75" s="198" t="s">
        <v>1011</v>
      </c>
      <c r="K75" s="246" t="s">
        <v>397</v>
      </c>
      <c r="L75" s="198" t="s">
        <v>1012</v>
      </c>
    </row>
    <row r="76" spans="1:12" s="79" customFormat="1" ht="15.75">
      <c r="A76" s="67"/>
      <c r="B76" s="177"/>
      <c r="C76" s="100"/>
      <c r="D76" s="109"/>
      <c r="E76" s="100"/>
      <c r="F76" s="285"/>
      <c r="G76" s="268"/>
      <c r="H76" s="230"/>
      <c r="I76" s="248"/>
      <c r="J76" s="230"/>
      <c r="K76" s="248"/>
      <c r="L76" s="230"/>
    </row>
    <row r="77" spans="1:12" s="110" customFormat="1" ht="21.75" customHeight="1">
      <c r="A77" s="105" t="s">
        <v>116</v>
      </c>
      <c r="B77" s="105" t="s">
        <v>138</v>
      </c>
      <c r="C77" s="106"/>
      <c r="D77" s="107"/>
      <c r="E77" s="157"/>
      <c r="F77" s="287"/>
      <c r="G77" s="254"/>
      <c r="H77" s="238"/>
      <c r="I77" s="254"/>
      <c r="J77" s="238"/>
      <c r="K77" s="254"/>
      <c r="L77" s="238"/>
    </row>
    <row r="78" spans="1:12" s="52" customFormat="1" ht="15.75">
      <c r="A78" s="59" t="s">
        <v>200</v>
      </c>
      <c r="B78" s="59"/>
      <c r="C78" s="59" t="s">
        <v>280</v>
      </c>
      <c r="D78" s="158">
        <v>33.77</v>
      </c>
      <c r="E78" s="63">
        <v>2007</v>
      </c>
      <c r="F78" s="281"/>
      <c r="G78" s="246" t="s">
        <v>317</v>
      </c>
      <c r="H78" s="198">
        <v>34.45</v>
      </c>
      <c r="I78" s="246" t="s">
        <v>378</v>
      </c>
      <c r="J78" s="198">
        <v>51.68</v>
      </c>
      <c r="K78" s="246" t="s">
        <v>284</v>
      </c>
      <c r="L78" s="198">
        <v>56.85</v>
      </c>
    </row>
    <row r="79" spans="1:12" s="52" customFormat="1" ht="15.75">
      <c r="A79" s="59" t="s">
        <v>5</v>
      </c>
      <c r="B79" s="59"/>
      <c r="C79" s="59" t="s">
        <v>317</v>
      </c>
      <c r="D79" s="158">
        <v>33.88</v>
      </c>
      <c r="E79" s="63">
        <v>2006</v>
      </c>
      <c r="F79" s="281"/>
      <c r="G79" s="246" t="s">
        <v>426</v>
      </c>
      <c r="H79" s="198">
        <v>34.96</v>
      </c>
      <c r="I79" s="246" t="s">
        <v>394</v>
      </c>
      <c r="J79" s="198">
        <v>35.16</v>
      </c>
      <c r="K79" s="246" t="s">
        <v>373</v>
      </c>
      <c r="L79" s="198">
        <v>40.03</v>
      </c>
    </row>
    <row r="80" spans="1:12" s="52" customFormat="1" ht="15.75">
      <c r="A80" s="59" t="s">
        <v>4</v>
      </c>
      <c r="B80" s="59"/>
      <c r="C80" s="59" t="s">
        <v>68</v>
      </c>
      <c r="D80" s="158">
        <v>36.21</v>
      </c>
      <c r="E80" s="63">
        <v>2004</v>
      </c>
      <c r="F80" s="281"/>
      <c r="G80" s="246" t="s">
        <v>253</v>
      </c>
      <c r="H80" s="198">
        <v>37.72</v>
      </c>
      <c r="I80" s="247" t="s">
        <v>57</v>
      </c>
      <c r="J80" s="198">
        <v>38.46</v>
      </c>
      <c r="K80" s="246" t="s">
        <v>372</v>
      </c>
      <c r="L80" s="198">
        <v>39.11</v>
      </c>
    </row>
    <row r="81" spans="1:12" s="67" customFormat="1" ht="15.75">
      <c r="A81" s="58" t="s">
        <v>3</v>
      </c>
      <c r="B81" s="64" t="s">
        <v>23</v>
      </c>
      <c r="C81" s="59" t="s">
        <v>1013</v>
      </c>
      <c r="D81" s="158">
        <v>36.28</v>
      </c>
      <c r="E81" s="62">
        <v>2008</v>
      </c>
      <c r="F81" s="282"/>
      <c r="G81" s="246" t="s">
        <v>1013</v>
      </c>
      <c r="H81" s="198">
        <v>36.28</v>
      </c>
      <c r="I81" s="246" t="s">
        <v>577</v>
      </c>
      <c r="J81" s="198">
        <v>43.24</v>
      </c>
      <c r="K81" s="246" t="s">
        <v>223</v>
      </c>
      <c r="L81" s="198">
        <v>43.86</v>
      </c>
    </row>
    <row r="82" spans="1:12" s="52" customFormat="1" ht="15.75">
      <c r="A82" s="59" t="s">
        <v>318</v>
      </c>
      <c r="B82" s="60"/>
      <c r="C82" s="59" t="s">
        <v>585</v>
      </c>
      <c r="D82" s="158">
        <v>46.98</v>
      </c>
      <c r="E82" s="63">
        <v>2008</v>
      </c>
      <c r="F82" s="281"/>
      <c r="G82" s="246" t="s">
        <v>585</v>
      </c>
      <c r="H82" s="198">
        <v>46.98</v>
      </c>
      <c r="I82" s="246" t="s">
        <v>644</v>
      </c>
      <c r="J82" s="198">
        <v>48.3</v>
      </c>
      <c r="K82" s="246" t="s">
        <v>596</v>
      </c>
      <c r="L82" s="198" t="s">
        <v>1014</v>
      </c>
    </row>
    <row r="83" spans="1:12" s="98" customFormat="1" ht="15.75">
      <c r="A83" s="67"/>
      <c r="B83" s="99"/>
      <c r="C83" s="100"/>
      <c r="D83" s="159"/>
      <c r="E83" s="100"/>
      <c r="F83" s="283"/>
      <c r="G83" s="255"/>
      <c r="H83" s="235"/>
      <c r="I83" s="255"/>
      <c r="J83" s="235"/>
      <c r="K83" s="255"/>
      <c r="L83" s="235"/>
    </row>
    <row r="84" spans="1:12" s="110" customFormat="1" ht="21.75" customHeight="1">
      <c r="A84" s="105" t="s">
        <v>118</v>
      </c>
      <c r="B84" s="105" t="s">
        <v>140</v>
      </c>
      <c r="C84" s="106"/>
      <c r="D84" s="157"/>
      <c r="E84" s="104"/>
      <c r="F84" s="288"/>
      <c r="G84" s="254"/>
      <c r="H84" s="238"/>
      <c r="I84" s="254"/>
      <c r="J84" s="238"/>
      <c r="K84" s="254"/>
      <c r="L84" s="238"/>
    </row>
    <row r="85" spans="1:12" s="52" customFormat="1" ht="15.75">
      <c r="A85" s="59" t="s">
        <v>200</v>
      </c>
      <c r="B85" s="59"/>
      <c r="C85" s="112" t="s">
        <v>279</v>
      </c>
      <c r="D85" s="158">
        <v>30.08</v>
      </c>
      <c r="E85" s="63">
        <v>2007</v>
      </c>
      <c r="F85" s="281"/>
      <c r="G85" s="246" t="s">
        <v>279</v>
      </c>
      <c r="H85" s="198">
        <v>30.32</v>
      </c>
      <c r="I85" s="246" t="s">
        <v>271</v>
      </c>
      <c r="J85" s="198">
        <v>32.59</v>
      </c>
      <c r="K85" s="246" t="s">
        <v>70</v>
      </c>
      <c r="L85" s="198">
        <v>32.87</v>
      </c>
    </row>
    <row r="86" spans="1:12" s="52" customFormat="1" ht="15.75">
      <c r="A86" s="59" t="s">
        <v>5</v>
      </c>
      <c r="B86" s="59"/>
      <c r="C86" s="113" t="s">
        <v>387</v>
      </c>
      <c r="D86" s="158">
        <v>31.07</v>
      </c>
      <c r="E86" s="63">
        <v>2008</v>
      </c>
      <c r="F86" s="281"/>
      <c r="G86" s="246" t="s">
        <v>387</v>
      </c>
      <c r="H86" s="198">
        <v>31.07</v>
      </c>
      <c r="I86" s="246" t="s">
        <v>353</v>
      </c>
      <c r="J86" s="198">
        <v>37.62</v>
      </c>
      <c r="K86" s="246" t="s">
        <v>1004</v>
      </c>
      <c r="L86" s="198">
        <v>38.54</v>
      </c>
    </row>
    <row r="87" spans="1:12" s="52" customFormat="1" ht="15.75">
      <c r="A87" s="59" t="s">
        <v>4</v>
      </c>
      <c r="B87" s="59"/>
      <c r="C87" s="113" t="s">
        <v>387</v>
      </c>
      <c r="D87" s="158">
        <v>32.63</v>
      </c>
      <c r="E87" s="63">
        <v>2006</v>
      </c>
      <c r="F87" s="281"/>
      <c r="G87" s="246" t="s">
        <v>642</v>
      </c>
      <c r="H87" s="232">
        <v>40.36</v>
      </c>
      <c r="I87" s="197" t="s">
        <v>888</v>
      </c>
      <c r="J87" s="198">
        <v>53.31</v>
      </c>
      <c r="K87" s="246"/>
      <c r="L87" s="238"/>
    </row>
    <row r="88" spans="1:12" s="67" customFormat="1" ht="15.75">
      <c r="A88" s="58" t="s">
        <v>3</v>
      </c>
      <c r="B88" s="64" t="s">
        <v>22</v>
      </c>
      <c r="C88" s="59" t="s">
        <v>71</v>
      </c>
      <c r="D88" s="158">
        <v>36.93</v>
      </c>
      <c r="E88" s="62">
        <v>1994</v>
      </c>
      <c r="F88" s="282"/>
      <c r="G88" s="246" t="s">
        <v>226</v>
      </c>
      <c r="H88" s="198">
        <v>40.07</v>
      </c>
      <c r="I88" s="246" t="s">
        <v>960</v>
      </c>
      <c r="J88" s="198">
        <v>42.57</v>
      </c>
      <c r="K88" s="246" t="s">
        <v>635</v>
      </c>
      <c r="L88" s="198">
        <v>46.22</v>
      </c>
    </row>
    <row r="89" spans="1:12" s="52" customFormat="1" ht="15.75">
      <c r="A89" s="59" t="s">
        <v>318</v>
      </c>
      <c r="B89" s="60"/>
      <c r="C89" s="113" t="s">
        <v>951</v>
      </c>
      <c r="D89" s="158">
        <v>43.07</v>
      </c>
      <c r="E89" s="63">
        <v>2008</v>
      </c>
      <c r="F89" s="281"/>
      <c r="G89" s="246" t="s">
        <v>951</v>
      </c>
      <c r="H89" s="198">
        <v>43.07</v>
      </c>
      <c r="I89" s="246" t="s">
        <v>208</v>
      </c>
      <c r="J89" s="198">
        <v>48.79</v>
      </c>
      <c r="K89" s="246" t="s">
        <v>211</v>
      </c>
      <c r="L89" s="198">
        <v>56.31</v>
      </c>
    </row>
    <row r="90" spans="1:12" s="98" customFormat="1" ht="15.75">
      <c r="A90" s="67"/>
      <c r="B90" s="99"/>
      <c r="C90" s="100"/>
      <c r="D90" s="159"/>
      <c r="E90" s="100"/>
      <c r="F90" s="283"/>
      <c r="G90" s="255"/>
      <c r="H90" s="235"/>
      <c r="I90" s="255"/>
      <c r="J90" s="235"/>
      <c r="K90" s="255"/>
      <c r="L90" s="235"/>
    </row>
    <row r="91" spans="1:12" s="66" customFormat="1" ht="18.75">
      <c r="A91" s="105" t="s">
        <v>119</v>
      </c>
      <c r="B91" s="105" t="s">
        <v>146</v>
      </c>
      <c r="C91" s="106"/>
      <c r="D91" s="157"/>
      <c r="E91" s="104"/>
      <c r="F91" s="281"/>
      <c r="G91" s="256"/>
      <c r="H91" s="235"/>
      <c r="I91" s="256"/>
      <c r="J91" s="235"/>
      <c r="K91" s="256"/>
      <c r="L91" s="235"/>
    </row>
    <row r="92" spans="1:12" s="98" customFormat="1" ht="15.75">
      <c r="A92" s="58" t="s">
        <v>318</v>
      </c>
      <c r="B92" s="64" t="s">
        <v>35</v>
      </c>
      <c r="C92" s="59" t="s">
        <v>78</v>
      </c>
      <c r="D92" s="158">
        <v>19.25</v>
      </c>
      <c r="E92" s="62">
        <v>1997</v>
      </c>
      <c r="F92" s="283"/>
      <c r="G92" s="246" t="s">
        <v>585</v>
      </c>
      <c r="H92" s="198">
        <v>20.42</v>
      </c>
      <c r="I92" s="246" t="s">
        <v>644</v>
      </c>
      <c r="J92" s="198">
        <v>22.19</v>
      </c>
      <c r="K92" s="246" t="s">
        <v>596</v>
      </c>
      <c r="L92" s="198">
        <v>39.72</v>
      </c>
    </row>
    <row r="93" spans="1:12" s="111" customFormat="1" ht="15.75">
      <c r="A93" s="67"/>
      <c r="B93" s="99"/>
      <c r="C93" s="100"/>
      <c r="D93" s="159"/>
      <c r="E93" s="100"/>
      <c r="F93" s="289"/>
      <c r="G93" s="256"/>
      <c r="H93" s="235"/>
      <c r="I93" s="256"/>
      <c r="J93" s="235"/>
      <c r="K93" s="256"/>
      <c r="L93" s="235"/>
    </row>
    <row r="94" spans="1:12" s="98" customFormat="1" ht="18.75">
      <c r="A94" s="105" t="s">
        <v>124</v>
      </c>
      <c r="B94" s="105" t="s">
        <v>148</v>
      </c>
      <c r="C94" s="106"/>
      <c r="D94" s="157"/>
      <c r="E94" s="104"/>
      <c r="F94" s="283"/>
      <c r="G94" s="255"/>
      <c r="H94" s="235"/>
      <c r="I94" s="255"/>
      <c r="J94" s="235"/>
      <c r="K94" s="255"/>
      <c r="L94" s="235"/>
    </row>
    <row r="95" spans="1:12" s="111" customFormat="1" ht="15.75">
      <c r="A95" s="58" t="s">
        <v>318</v>
      </c>
      <c r="B95" s="64" t="s">
        <v>11</v>
      </c>
      <c r="C95" s="59" t="s">
        <v>71</v>
      </c>
      <c r="D95" s="158">
        <v>17</v>
      </c>
      <c r="E95" s="62">
        <v>1992</v>
      </c>
      <c r="F95" s="289"/>
      <c r="G95" s="246" t="s">
        <v>951</v>
      </c>
      <c r="H95" s="198">
        <v>18.43</v>
      </c>
      <c r="I95" s="246" t="s">
        <v>208</v>
      </c>
      <c r="J95" s="198">
        <v>26.59</v>
      </c>
      <c r="K95" s="246" t="s">
        <v>386</v>
      </c>
      <c r="L95" s="198">
        <v>28.73</v>
      </c>
    </row>
    <row r="96" spans="1:12" s="108" customFormat="1" ht="15.75">
      <c r="A96" s="67"/>
      <c r="B96" s="99"/>
      <c r="C96" s="100"/>
      <c r="D96" s="159"/>
      <c r="E96" s="100"/>
      <c r="F96" s="290"/>
      <c r="G96" s="257"/>
      <c r="H96" s="238"/>
      <c r="I96" s="257"/>
      <c r="J96" s="238"/>
      <c r="K96" s="257"/>
      <c r="L96" s="238"/>
    </row>
    <row r="97" spans="1:12" s="52" customFormat="1" ht="18.75">
      <c r="A97" s="105" t="s">
        <v>125</v>
      </c>
      <c r="B97" s="105" t="s">
        <v>150</v>
      </c>
      <c r="C97" s="106"/>
      <c r="D97" s="157"/>
      <c r="E97" s="104"/>
      <c r="F97" s="281"/>
      <c r="G97" s="258"/>
      <c r="H97" s="238"/>
      <c r="I97" s="258"/>
      <c r="J97" s="238"/>
      <c r="K97" s="258"/>
      <c r="L97" s="238"/>
    </row>
    <row r="98" spans="1:12" s="52" customFormat="1" ht="15.75">
      <c r="A98" s="58" t="s">
        <v>297</v>
      </c>
      <c r="B98" s="58" t="s">
        <v>311</v>
      </c>
      <c r="C98" s="59" t="s">
        <v>86</v>
      </c>
      <c r="D98" s="158" t="s">
        <v>63</v>
      </c>
      <c r="E98" s="62">
        <v>1981</v>
      </c>
      <c r="F98" s="281"/>
      <c r="G98" s="246" t="s">
        <v>317</v>
      </c>
      <c r="H98" s="198" t="s">
        <v>1015</v>
      </c>
      <c r="I98" s="259"/>
      <c r="J98" s="241"/>
      <c r="K98" s="259"/>
      <c r="L98" s="241"/>
    </row>
    <row r="99" spans="1:12" s="52" customFormat="1" ht="15.75">
      <c r="A99" s="58" t="s">
        <v>200</v>
      </c>
      <c r="B99" s="64" t="s">
        <v>190</v>
      </c>
      <c r="C99" s="112" t="s">
        <v>280</v>
      </c>
      <c r="D99" s="158" t="s">
        <v>431</v>
      </c>
      <c r="E99" s="62">
        <v>2006</v>
      </c>
      <c r="F99" s="281"/>
      <c r="G99" s="246" t="s">
        <v>317</v>
      </c>
      <c r="H99" s="198" t="s">
        <v>1015</v>
      </c>
      <c r="I99" s="246" t="s">
        <v>284</v>
      </c>
      <c r="J99" s="198" t="s">
        <v>1016</v>
      </c>
      <c r="K99" s="258"/>
      <c r="L99" s="238"/>
    </row>
    <row r="100" spans="1:12" s="50" customFormat="1" ht="15.75">
      <c r="A100" s="58" t="s">
        <v>5</v>
      </c>
      <c r="B100" s="64" t="s">
        <v>17</v>
      </c>
      <c r="C100" s="59" t="s">
        <v>86</v>
      </c>
      <c r="D100" s="158" t="s">
        <v>63</v>
      </c>
      <c r="E100" s="62">
        <v>1981</v>
      </c>
      <c r="F100" s="282"/>
      <c r="G100" s="246" t="s">
        <v>394</v>
      </c>
      <c r="H100" s="198" t="s">
        <v>1017</v>
      </c>
      <c r="I100" s="246" t="s">
        <v>426</v>
      </c>
      <c r="J100" s="198" t="s">
        <v>1018</v>
      </c>
      <c r="K100" s="246" t="s">
        <v>373</v>
      </c>
      <c r="L100" s="198" t="s">
        <v>1019</v>
      </c>
    </row>
    <row r="101" spans="1:12" s="98" customFormat="1" ht="15.75">
      <c r="A101" s="58" t="s">
        <v>4</v>
      </c>
      <c r="B101" s="64" t="s">
        <v>13</v>
      </c>
      <c r="C101" s="59" t="s">
        <v>82</v>
      </c>
      <c r="D101" s="158" t="s">
        <v>60</v>
      </c>
      <c r="E101" s="62">
        <v>1993</v>
      </c>
      <c r="F101" s="283"/>
      <c r="G101" s="246" t="s">
        <v>372</v>
      </c>
      <c r="H101" s="198" t="s">
        <v>1020</v>
      </c>
      <c r="I101" s="246" t="s">
        <v>253</v>
      </c>
      <c r="J101" s="198" t="s">
        <v>1021</v>
      </c>
      <c r="K101" s="247" t="s">
        <v>57</v>
      </c>
      <c r="L101" s="198" t="s">
        <v>1022</v>
      </c>
    </row>
    <row r="102" spans="1:12" s="111" customFormat="1" ht="15.75">
      <c r="A102" s="59" t="s">
        <v>3</v>
      </c>
      <c r="B102" s="64"/>
      <c r="C102" s="113" t="s">
        <v>1013</v>
      </c>
      <c r="D102" s="158" t="s">
        <v>1023</v>
      </c>
      <c r="E102" s="62">
        <v>2008</v>
      </c>
      <c r="F102" s="289"/>
      <c r="G102" s="246" t="s">
        <v>1013</v>
      </c>
      <c r="H102" s="198" t="s">
        <v>1023</v>
      </c>
      <c r="I102" s="246" t="s">
        <v>577</v>
      </c>
      <c r="J102" s="198" t="s">
        <v>1024</v>
      </c>
      <c r="K102" s="246" t="s">
        <v>223</v>
      </c>
      <c r="L102" s="198" t="s">
        <v>1025</v>
      </c>
    </row>
    <row r="103" spans="1:12" s="108" customFormat="1" ht="15.75">
      <c r="A103" s="67"/>
      <c r="B103" s="99"/>
      <c r="C103" s="100"/>
      <c r="D103" s="159"/>
      <c r="E103" s="100"/>
      <c r="F103" s="290"/>
      <c r="G103" s="257"/>
      <c r="H103" s="238"/>
      <c r="I103" s="257"/>
      <c r="J103" s="238"/>
      <c r="K103" s="257"/>
      <c r="L103" s="238"/>
    </row>
    <row r="104" spans="1:12" s="50" customFormat="1" ht="18.75">
      <c r="A104" s="105" t="s">
        <v>127</v>
      </c>
      <c r="B104" s="105" t="s">
        <v>152</v>
      </c>
      <c r="C104" s="106"/>
      <c r="D104" s="157"/>
      <c r="E104" s="104"/>
      <c r="F104" s="282"/>
      <c r="G104" s="245"/>
      <c r="H104" s="238"/>
      <c r="I104" s="245"/>
      <c r="J104" s="238"/>
      <c r="K104" s="245"/>
      <c r="L104" s="238"/>
    </row>
    <row r="105" spans="1:12" s="50" customFormat="1" ht="15.75">
      <c r="A105" s="58" t="s">
        <v>297</v>
      </c>
      <c r="B105" s="58" t="s">
        <v>312</v>
      </c>
      <c r="C105" s="59" t="s">
        <v>77</v>
      </c>
      <c r="D105" s="158">
        <v>54.3</v>
      </c>
      <c r="E105" s="62">
        <v>1981</v>
      </c>
      <c r="F105" s="282"/>
      <c r="G105" s="246" t="s">
        <v>279</v>
      </c>
      <c r="H105" s="198">
        <v>56.87</v>
      </c>
      <c r="I105" s="250"/>
      <c r="J105" s="241"/>
      <c r="K105" s="250"/>
      <c r="L105" s="241"/>
    </row>
    <row r="106" spans="1:12" s="50" customFormat="1" ht="15.75">
      <c r="A106" s="58" t="s">
        <v>200</v>
      </c>
      <c r="B106" s="64" t="s">
        <v>192</v>
      </c>
      <c r="C106" s="59" t="s">
        <v>279</v>
      </c>
      <c r="D106" s="158">
        <v>56.64</v>
      </c>
      <c r="E106" s="62">
        <v>2006</v>
      </c>
      <c r="F106" s="282"/>
      <c r="G106" s="246" t="s">
        <v>279</v>
      </c>
      <c r="H106" s="198">
        <v>56.87</v>
      </c>
      <c r="I106" s="246" t="s">
        <v>70</v>
      </c>
      <c r="J106" s="198">
        <v>58.37</v>
      </c>
      <c r="K106" s="246" t="s">
        <v>623</v>
      </c>
      <c r="L106" s="198">
        <v>59.38</v>
      </c>
    </row>
    <row r="107" spans="1:12" s="50" customFormat="1" ht="15.75">
      <c r="A107" s="58" t="s">
        <v>5</v>
      </c>
      <c r="B107" s="64" t="s">
        <v>16</v>
      </c>
      <c r="C107" s="59" t="s">
        <v>75</v>
      </c>
      <c r="D107" s="158">
        <v>56.8</v>
      </c>
      <c r="E107" s="62">
        <v>1981</v>
      </c>
      <c r="F107" s="282"/>
      <c r="G107" s="246" t="s">
        <v>387</v>
      </c>
      <c r="H107" s="198">
        <v>57.67</v>
      </c>
      <c r="I107" s="246" t="s">
        <v>353</v>
      </c>
      <c r="J107" s="198" t="s">
        <v>1026</v>
      </c>
      <c r="K107" s="246" t="s">
        <v>257</v>
      </c>
      <c r="L107" s="198" t="s">
        <v>1027</v>
      </c>
    </row>
    <row r="108" spans="1:12" s="98" customFormat="1" ht="15.75">
      <c r="A108" s="58" t="s">
        <v>4</v>
      </c>
      <c r="B108" s="64" t="s">
        <v>12</v>
      </c>
      <c r="C108" s="59" t="s">
        <v>387</v>
      </c>
      <c r="D108" s="158" t="s">
        <v>433</v>
      </c>
      <c r="E108" s="62">
        <v>2006</v>
      </c>
      <c r="F108" s="283"/>
      <c r="G108" s="246" t="s">
        <v>642</v>
      </c>
      <c r="H108" s="198" t="s">
        <v>1028</v>
      </c>
      <c r="I108" s="265" t="s">
        <v>959</v>
      </c>
      <c r="J108" s="198" t="s">
        <v>1029</v>
      </c>
      <c r="K108" s="197" t="s">
        <v>888</v>
      </c>
      <c r="L108" s="198" t="s">
        <v>1030</v>
      </c>
    </row>
    <row r="109" spans="1:12" s="111" customFormat="1" ht="15.75">
      <c r="A109" s="59" t="s">
        <v>3</v>
      </c>
      <c r="B109" s="64"/>
      <c r="C109" s="113" t="s">
        <v>248</v>
      </c>
      <c r="D109" s="158" t="s">
        <v>432</v>
      </c>
      <c r="E109" s="62">
        <v>2006</v>
      </c>
      <c r="F109" s="289"/>
      <c r="G109" s="246" t="s">
        <v>226</v>
      </c>
      <c r="H109" s="198" t="s">
        <v>1031</v>
      </c>
      <c r="I109" s="246" t="s">
        <v>960</v>
      </c>
      <c r="J109" s="198" t="s">
        <v>1032</v>
      </c>
      <c r="K109" s="246" t="s">
        <v>590</v>
      </c>
      <c r="L109" s="198" t="s">
        <v>1033</v>
      </c>
    </row>
    <row r="110" spans="1:12" s="108" customFormat="1" ht="15.75">
      <c r="A110" s="67"/>
      <c r="B110" s="99"/>
      <c r="C110" s="100"/>
      <c r="D110" s="159"/>
      <c r="E110" s="100"/>
      <c r="F110" s="290"/>
      <c r="G110" s="257"/>
      <c r="H110" s="238"/>
      <c r="I110" s="257"/>
      <c r="J110" s="238"/>
      <c r="K110" s="257"/>
      <c r="L110" s="238"/>
    </row>
    <row r="111" spans="1:12" s="52" customFormat="1" ht="18.75">
      <c r="A111" s="105" t="s">
        <v>129</v>
      </c>
      <c r="B111" s="105" t="s">
        <v>154</v>
      </c>
      <c r="C111" s="106"/>
      <c r="D111" s="157"/>
      <c r="E111" s="104"/>
      <c r="F111" s="281"/>
      <c r="G111" s="258"/>
      <c r="H111" s="238"/>
      <c r="I111" s="258"/>
      <c r="J111" s="238"/>
      <c r="K111" s="258"/>
      <c r="L111" s="238"/>
    </row>
    <row r="112" spans="1:12" s="67" customFormat="1" ht="15.75">
      <c r="A112" s="59" t="s">
        <v>200</v>
      </c>
      <c r="B112" s="59"/>
      <c r="C112" s="112" t="s">
        <v>280</v>
      </c>
      <c r="D112" s="158">
        <v>40.57</v>
      </c>
      <c r="E112" s="63">
        <v>2006</v>
      </c>
      <c r="F112" s="282"/>
      <c r="G112" s="246" t="s">
        <v>284</v>
      </c>
      <c r="H112" s="198" t="s">
        <v>1034</v>
      </c>
      <c r="I112" s="217"/>
      <c r="J112" s="235"/>
      <c r="K112" s="217"/>
      <c r="L112" s="235"/>
    </row>
    <row r="113" spans="1:12" s="66" customFormat="1" ht="15.75">
      <c r="A113" s="59" t="s">
        <v>5</v>
      </c>
      <c r="B113" s="59"/>
      <c r="C113" s="112" t="s">
        <v>274</v>
      </c>
      <c r="D113" s="158">
        <v>39.16</v>
      </c>
      <c r="E113" s="63">
        <v>2005</v>
      </c>
      <c r="F113" s="281"/>
      <c r="G113" s="246" t="s">
        <v>394</v>
      </c>
      <c r="H113" s="198">
        <v>42.01</v>
      </c>
      <c r="I113" s="246" t="s">
        <v>426</v>
      </c>
      <c r="J113" s="198">
        <v>42.36</v>
      </c>
      <c r="K113" s="246" t="s">
        <v>373</v>
      </c>
      <c r="L113" s="198">
        <v>47.11</v>
      </c>
    </row>
    <row r="114" spans="1:12" s="66" customFormat="1" ht="15.75">
      <c r="A114" s="59" t="s">
        <v>4</v>
      </c>
      <c r="B114" s="59"/>
      <c r="C114" s="112" t="s">
        <v>274</v>
      </c>
      <c r="D114" s="158">
        <v>41.16</v>
      </c>
      <c r="E114" s="63">
        <v>2004</v>
      </c>
      <c r="F114" s="281"/>
      <c r="G114" s="246" t="s">
        <v>253</v>
      </c>
      <c r="H114" s="198">
        <v>42.45</v>
      </c>
      <c r="I114" s="247" t="s">
        <v>57</v>
      </c>
      <c r="J114" s="198">
        <v>44.82</v>
      </c>
      <c r="K114" s="246" t="s">
        <v>243</v>
      </c>
      <c r="L114" s="198">
        <v>45.07</v>
      </c>
    </row>
    <row r="115" spans="1:12" s="98" customFormat="1" ht="15.75">
      <c r="A115" s="58" t="s">
        <v>3</v>
      </c>
      <c r="B115" s="64" t="s">
        <v>31</v>
      </c>
      <c r="C115" s="59" t="s">
        <v>81</v>
      </c>
      <c r="D115" s="158">
        <v>42.91</v>
      </c>
      <c r="E115" s="62">
        <v>1988</v>
      </c>
      <c r="F115" s="283"/>
      <c r="G115" s="246" t="s">
        <v>1013</v>
      </c>
      <c r="H115" s="198">
        <v>47.66</v>
      </c>
      <c r="I115" s="246" t="s">
        <v>223</v>
      </c>
      <c r="J115" s="198">
        <v>49.11</v>
      </c>
      <c r="K115" s="246" t="s">
        <v>232</v>
      </c>
      <c r="L115" s="198">
        <v>51.2</v>
      </c>
    </row>
    <row r="116" spans="1:12" s="111" customFormat="1" ht="15.75">
      <c r="A116" s="59" t="s">
        <v>318</v>
      </c>
      <c r="B116" s="59"/>
      <c r="C116" s="113" t="s">
        <v>585</v>
      </c>
      <c r="D116" s="158">
        <v>55.24</v>
      </c>
      <c r="E116" s="63">
        <v>2008</v>
      </c>
      <c r="F116" s="289"/>
      <c r="G116" s="246" t="s">
        <v>585</v>
      </c>
      <c r="H116" s="198">
        <v>55.24</v>
      </c>
      <c r="I116" s="246" t="s">
        <v>644</v>
      </c>
      <c r="J116" s="198">
        <v>55.54</v>
      </c>
      <c r="K116" s="246" t="s">
        <v>596</v>
      </c>
      <c r="L116" s="198" t="s">
        <v>1035</v>
      </c>
    </row>
    <row r="117" spans="1:12" s="108" customFormat="1" ht="15.75">
      <c r="A117" s="67"/>
      <c r="B117" s="66"/>
      <c r="C117" s="66"/>
      <c r="D117" s="159"/>
      <c r="E117" s="101"/>
      <c r="F117" s="290"/>
      <c r="G117" s="257"/>
      <c r="H117" s="238"/>
      <c r="I117" s="257"/>
      <c r="J117" s="238"/>
      <c r="K117" s="257"/>
      <c r="L117" s="238"/>
    </row>
    <row r="118" spans="1:12" s="52" customFormat="1" ht="18.75">
      <c r="A118" s="105" t="s">
        <v>130</v>
      </c>
      <c r="B118" s="105" t="s">
        <v>156</v>
      </c>
      <c r="C118" s="106"/>
      <c r="D118" s="157"/>
      <c r="E118" s="104"/>
      <c r="F118" s="281"/>
      <c r="G118" s="258"/>
      <c r="H118" s="238"/>
      <c r="I118" s="258"/>
      <c r="J118" s="238"/>
      <c r="K118" s="258"/>
      <c r="L118" s="238"/>
    </row>
    <row r="119" spans="1:12" s="67" customFormat="1" ht="15.75">
      <c r="A119" s="59" t="s">
        <v>200</v>
      </c>
      <c r="B119" s="59"/>
      <c r="C119" s="113" t="s">
        <v>76</v>
      </c>
      <c r="D119" s="158">
        <v>33.85</v>
      </c>
      <c r="E119" s="63">
        <v>2006</v>
      </c>
      <c r="F119" s="282"/>
      <c r="G119" s="246" t="s">
        <v>279</v>
      </c>
      <c r="H119" s="198">
        <v>36.15</v>
      </c>
      <c r="I119" s="246" t="s">
        <v>271</v>
      </c>
      <c r="J119" s="198">
        <v>36.67</v>
      </c>
      <c r="K119" s="246" t="s">
        <v>595</v>
      </c>
      <c r="L119" s="198">
        <v>37.21</v>
      </c>
    </row>
    <row r="120" spans="1:12" s="66" customFormat="1" ht="15.75">
      <c r="A120" s="59" t="s">
        <v>5</v>
      </c>
      <c r="B120" s="59"/>
      <c r="C120" s="113" t="s">
        <v>438</v>
      </c>
      <c r="D120" s="158">
        <v>35.67</v>
      </c>
      <c r="E120" s="63">
        <v>2008</v>
      </c>
      <c r="F120" s="281"/>
      <c r="G120" s="246" t="s">
        <v>387</v>
      </c>
      <c r="H120" s="198">
        <v>35.67</v>
      </c>
      <c r="I120" s="246" t="s">
        <v>1004</v>
      </c>
      <c r="J120" s="198">
        <v>39.63</v>
      </c>
      <c r="K120" s="246" t="s">
        <v>257</v>
      </c>
      <c r="L120" s="198">
        <v>41.03</v>
      </c>
    </row>
    <row r="121" spans="1:12" s="98" customFormat="1" ht="15.75">
      <c r="A121" s="59" t="s">
        <v>4</v>
      </c>
      <c r="B121" s="59"/>
      <c r="C121" s="113" t="s">
        <v>438</v>
      </c>
      <c r="D121" s="158">
        <v>40.01</v>
      </c>
      <c r="E121" s="63">
        <v>2006</v>
      </c>
      <c r="F121" s="283"/>
      <c r="G121" s="246" t="s">
        <v>642</v>
      </c>
      <c r="H121" s="198">
        <v>44.3</v>
      </c>
      <c r="I121" s="197" t="s">
        <v>888</v>
      </c>
      <c r="J121" s="198">
        <v>54.33</v>
      </c>
      <c r="K121" s="255"/>
      <c r="L121" s="235"/>
    </row>
    <row r="122" spans="1:12" s="111" customFormat="1" ht="15.75">
      <c r="A122" s="58" t="s">
        <v>3</v>
      </c>
      <c r="B122" s="64" t="s">
        <v>30</v>
      </c>
      <c r="C122" s="59" t="s">
        <v>72</v>
      </c>
      <c r="D122" s="158">
        <v>42.91</v>
      </c>
      <c r="E122" s="62">
        <v>1985</v>
      </c>
      <c r="F122" s="289"/>
      <c r="G122" s="246" t="s">
        <v>226</v>
      </c>
      <c r="H122" s="198">
        <v>51.2</v>
      </c>
      <c r="I122" s="246" t="s">
        <v>960</v>
      </c>
      <c r="J122" s="198">
        <v>53.15</v>
      </c>
      <c r="K122" s="246" t="s">
        <v>590</v>
      </c>
      <c r="L122" s="198">
        <v>55.06</v>
      </c>
    </row>
    <row r="123" spans="1:12" s="108" customFormat="1" ht="15.75">
      <c r="A123" s="59" t="s">
        <v>318</v>
      </c>
      <c r="B123" s="59"/>
      <c r="C123" s="113" t="s">
        <v>951</v>
      </c>
      <c r="D123" s="158">
        <v>51.77</v>
      </c>
      <c r="E123" s="63">
        <v>2008</v>
      </c>
      <c r="F123" s="290"/>
      <c r="G123" s="246" t="s">
        <v>951</v>
      </c>
      <c r="H123" s="198">
        <v>51.77</v>
      </c>
      <c r="I123" s="246" t="s">
        <v>208</v>
      </c>
      <c r="J123" s="198">
        <v>55.79</v>
      </c>
      <c r="K123" s="246" t="s">
        <v>211</v>
      </c>
      <c r="L123" s="198" t="s">
        <v>1036</v>
      </c>
    </row>
    <row r="124" spans="1:12" s="108" customFormat="1" ht="15.75">
      <c r="A124" s="67"/>
      <c r="B124" s="99"/>
      <c r="C124" s="100"/>
      <c r="D124" s="159"/>
      <c r="E124" s="100"/>
      <c r="F124" s="290"/>
      <c r="G124" s="257"/>
      <c r="H124" s="238"/>
      <c r="I124" s="257"/>
      <c r="J124" s="238"/>
      <c r="K124" s="257"/>
      <c r="L124" s="238"/>
    </row>
    <row r="125" spans="1:12" s="108" customFormat="1" ht="18.75">
      <c r="A125" s="105" t="s">
        <v>131</v>
      </c>
      <c r="B125" s="105" t="s">
        <v>164</v>
      </c>
      <c r="C125" s="106"/>
      <c r="D125" s="157"/>
      <c r="E125" s="104"/>
      <c r="F125" s="290"/>
      <c r="G125" s="257"/>
      <c r="H125" s="238"/>
      <c r="I125" s="257"/>
      <c r="J125" s="238"/>
      <c r="K125" s="257"/>
      <c r="L125" s="238"/>
    </row>
    <row r="126" spans="1:12" s="108" customFormat="1" ht="15.75">
      <c r="A126" s="58" t="s">
        <v>318</v>
      </c>
      <c r="B126" s="64" t="s">
        <v>26</v>
      </c>
      <c r="C126" s="59" t="s">
        <v>79</v>
      </c>
      <c r="D126" s="158">
        <v>20.16</v>
      </c>
      <c r="E126" s="62">
        <v>1983</v>
      </c>
      <c r="F126" s="290"/>
      <c r="G126" s="246" t="s">
        <v>585</v>
      </c>
      <c r="H126" s="198">
        <v>22.08</v>
      </c>
      <c r="I126" s="246" t="s">
        <v>644</v>
      </c>
      <c r="J126" s="198">
        <v>25.22</v>
      </c>
      <c r="K126" s="192" t="s">
        <v>987</v>
      </c>
      <c r="L126" s="198">
        <v>27.84</v>
      </c>
    </row>
    <row r="127" spans="1:12" s="108" customFormat="1" ht="15.75">
      <c r="A127" s="67"/>
      <c r="B127" s="99"/>
      <c r="C127" s="100"/>
      <c r="D127" s="159"/>
      <c r="E127" s="100"/>
      <c r="F127" s="290"/>
      <c r="G127" s="257"/>
      <c r="H127" s="238"/>
      <c r="I127" s="257"/>
      <c r="J127" s="238"/>
      <c r="K127" s="257"/>
      <c r="L127" s="238"/>
    </row>
    <row r="128" spans="1:12" s="108" customFormat="1" ht="18.75">
      <c r="A128" s="105" t="s">
        <v>142</v>
      </c>
      <c r="B128" s="105" t="s">
        <v>163</v>
      </c>
      <c r="C128" s="106"/>
      <c r="D128" s="157"/>
      <c r="E128" s="104"/>
      <c r="F128" s="290"/>
      <c r="G128" s="257"/>
      <c r="H128" s="238"/>
      <c r="I128" s="257"/>
      <c r="J128" s="238"/>
      <c r="K128" s="257"/>
      <c r="L128" s="238"/>
    </row>
    <row r="129" spans="1:12" s="108" customFormat="1" ht="15.75">
      <c r="A129" s="58" t="s">
        <v>318</v>
      </c>
      <c r="B129" s="64" t="s">
        <v>43</v>
      </c>
      <c r="C129" s="59" t="s">
        <v>71</v>
      </c>
      <c r="D129" s="158">
        <v>18.2</v>
      </c>
      <c r="E129" s="62">
        <v>1992</v>
      </c>
      <c r="F129" s="290"/>
      <c r="G129" s="246" t="s">
        <v>951</v>
      </c>
      <c r="H129" s="198">
        <v>21.18</v>
      </c>
      <c r="I129" s="246" t="s">
        <v>208</v>
      </c>
      <c r="J129" s="198">
        <v>25.62</v>
      </c>
      <c r="K129" s="246" t="s">
        <v>211</v>
      </c>
      <c r="L129" s="198">
        <v>27.72</v>
      </c>
    </row>
    <row r="130" spans="1:12" s="108" customFormat="1" ht="15.75">
      <c r="A130" s="67"/>
      <c r="B130" s="99"/>
      <c r="C130" s="100"/>
      <c r="D130" s="159"/>
      <c r="E130" s="100"/>
      <c r="F130" s="290"/>
      <c r="G130" s="257"/>
      <c r="H130" s="238"/>
      <c r="I130" s="257"/>
      <c r="J130" s="238"/>
      <c r="K130" s="257"/>
      <c r="L130" s="238"/>
    </row>
    <row r="131" spans="1:12" s="52" customFormat="1" ht="18.75">
      <c r="A131" s="105" t="s">
        <v>133</v>
      </c>
      <c r="B131" s="105" t="s">
        <v>160</v>
      </c>
      <c r="C131" s="106"/>
      <c r="D131" s="157"/>
      <c r="E131" s="104"/>
      <c r="F131" s="281"/>
      <c r="G131" s="258"/>
      <c r="H131" s="238"/>
      <c r="I131" s="258"/>
      <c r="J131" s="238"/>
      <c r="K131" s="258"/>
      <c r="L131" s="238"/>
    </row>
    <row r="132" spans="1:12" s="50" customFormat="1" ht="15.75">
      <c r="A132" s="58" t="s">
        <v>297</v>
      </c>
      <c r="B132" s="58" t="s">
        <v>313</v>
      </c>
      <c r="C132" s="59" t="s">
        <v>79</v>
      </c>
      <c r="D132" s="158" t="s">
        <v>88</v>
      </c>
      <c r="E132" s="62">
        <v>1988</v>
      </c>
      <c r="F132" s="282"/>
      <c r="G132" s="246" t="s">
        <v>394</v>
      </c>
      <c r="H132" s="198" t="s">
        <v>1037</v>
      </c>
      <c r="I132" s="250"/>
      <c r="J132" s="241"/>
      <c r="K132" s="250"/>
      <c r="L132" s="241"/>
    </row>
    <row r="133" spans="1:12" s="98" customFormat="1" ht="15.75">
      <c r="A133" s="58" t="s">
        <v>200</v>
      </c>
      <c r="B133" s="64" t="s">
        <v>168</v>
      </c>
      <c r="C133" s="59" t="s">
        <v>317</v>
      </c>
      <c r="D133" s="158" t="s">
        <v>911</v>
      </c>
      <c r="E133" s="62">
        <v>2007</v>
      </c>
      <c r="F133" s="283"/>
      <c r="G133" s="255"/>
      <c r="H133" s="235"/>
      <c r="I133" s="255"/>
      <c r="J133" s="235"/>
      <c r="K133" s="255"/>
      <c r="L133" s="235"/>
    </row>
    <row r="134" spans="1:12" s="111" customFormat="1" ht="15.75">
      <c r="A134" s="58" t="s">
        <v>5</v>
      </c>
      <c r="B134" s="64" t="s">
        <v>42</v>
      </c>
      <c r="C134" s="59" t="s">
        <v>79</v>
      </c>
      <c r="D134" s="158" t="s">
        <v>88</v>
      </c>
      <c r="E134" s="62">
        <v>1988</v>
      </c>
      <c r="F134" s="289"/>
      <c r="G134" s="246" t="s">
        <v>394</v>
      </c>
      <c r="H134" s="198" t="s">
        <v>1037</v>
      </c>
      <c r="I134" s="246" t="s">
        <v>426</v>
      </c>
      <c r="J134" s="198" t="s">
        <v>1038</v>
      </c>
      <c r="K134" s="246" t="s">
        <v>373</v>
      </c>
      <c r="L134" s="198" t="s">
        <v>1039</v>
      </c>
    </row>
    <row r="135" spans="1:12" s="108" customFormat="1" ht="15.75">
      <c r="A135" s="58" t="s">
        <v>4</v>
      </c>
      <c r="B135" s="64" t="s">
        <v>21</v>
      </c>
      <c r="C135" s="59" t="s">
        <v>68</v>
      </c>
      <c r="D135" s="158" t="s">
        <v>191</v>
      </c>
      <c r="E135" s="62">
        <v>2004</v>
      </c>
      <c r="F135" s="290"/>
      <c r="G135" s="246" t="s">
        <v>253</v>
      </c>
      <c r="H135" s="198" t="s">
        <v>1040</v>
      </c>
      <c r="I135" s="246" t="s">
        <v>372</v>
      </c>
      <c r="J135" s="198" t="s">
        <v>1041</v>
      </c>
      <c r="K135" s="246" t="s">
        <v>424</v>
      </c>
      <c r="L135" s="198" t="s">
        <v>1042</v>
      </c>
    </row>
    <row r="136" spans="1:12" s="108" customFormat="1" ht="15.75">
      <c r="A136" s="59" t="s">
        <v>3</v>
      </c>
      <c r="B136" s="64"/>
      <c r="C136" s="59" t="s">
        <v>1013</v>
      </c>
      <c r="D136" s="158" t="s">
        <v>1043</v>
      </c>
      <c r="E136" s="62">
        <v>2008</v>
      </c>
      <c r="F136" s="290"/>
      <c r="G136" s="246" t="s">
        <v>1013</v>
      </c>
      <c r="H136" s="198" t="s">
        <v>1043</v>
      </c>
      <c r="I136" s="246" t="s">
        <v>223</v>
      </c>
      <c r="J136" s="198" t="s">
        <v>1044</v>
      </c>
      <c r="K136" s="246" t="s">
        <v>393</v>
      </c>
      <c r="L136" s="198" t="s">
        <v>1045</v>
      </c>
    </row>
    <row r="137" spans="1:12" s="108" customFormat="1" ht="15.75">
      <c r="A137" s="67"/>
      <c r="B137" s="99"/>
      <c r="C137" s="100"/>
      <c r="D137" s="159"/>
      <c r="E137" s="100"/>
      <c r="F137" s="290"/>
      <c r="G137" s="257"/>
      <c r="H137" s="238"/>
      <c r="I137" s="257"/>
      <c r="J137" s="238"/>
      <c r="K137" s="257"/>
      <c r="L137" s="238"/>
    </row>
    <row r="138" spans="1:12" s="52" customFormat="1" ht="18.75">
      <c r="A138" s="105" t="s">
        <v>135</v>
      </c>
      <c r="B138" s="105" t="s">
        <v>162</v>
      </c>
      <c r="C138" s="106"/>
      <c r="D138" s="157"/>
      <c r="E138" s="104"/>
      <c r="F138" s="281"/>
      <c r="G138" s="258"/>
      <c r="H138" s="238"/>
      <c r="I138" s="258"/>
      <c r="J138" s="238"/>
      <c r="K138" s="258"/>
      <c r="L138" s="238"/>
    </row>
    <row r="139" spans="1:12" s="50" customFormat="1" ht="15.75">
      <c r="A139" s="58" t="s">
        <v>297</v>
      </c>
      <c r="B139" s="58" t="s">
        <v>314</v>
      </c>
      <c r="C139" s="59" t="s">
        <v>77</v>
      </c>
      <c r="D139" s="158">
        <v>58.8</v>
      </c>
      <c r="E139" s="62">
        <v>1981</v>
      </c>
      <c r="F139" s="282"/>
      <c r="G139" s="246" t="s">
        <v>279</v>
      </c>
      <c r="H139" s="198" t="s">
        <v>1046</v>
      </c>
      <c r="I139" s="250"/>
      <c r="J139" s="241"/>
      <c r="K139" s="250"/>
      <c r="L139" s="241"/>
    </row>
    <row r="140" spans="1:12" s="98" customFormat="1" ht="15.75">
      <c r="A140" s="58" t="s">
        <v>200</v>
      </c>
      <c r="B140" s="64" t="s">
        <v>168</v>
      </c>
      <c r="C140" s="59" t="s">
        <v>279</v>
      </c>
      <c r="D140" s="158" t="s">
        <v>1046</v>
      </c>
      <c r="E140" s="62">
        <v>2008</v>
      </c>
      <c r="F140" s="283"/>
      <c r="G140" s="246" t="s">
        <v>279</v>
      </c>
      <c r="H140" s="198" t="s">
        <v>1046</v>
      </c>
      <c r="I140" s="246" t="s">
        <v>70</v>
      </c>
      <c r="J140" s="198" t="s">
        <v>1047</v>
      </c>
      <c r="K140" s="197" t="s">
        <v>268</v>
      </c>
      <c r="L140" s="198" t="s">
        <v>1048</v>
      </c>
    </row>
    <row r="141" spans="1:12" s="111" customFormat="1" ht="15.75">
      <c r="A141" s="58" t="s">
        <v>5</v>
      </c>
      <c r="B141" s="64" t="s">
        <v>41</v>
      </c>
      <c r="C141" s="59" t="s">
        <v>387</v>
      </c>
      <c r="D141" s="158" t="s">
        <v>1049</v>
      </c>
      <c r="E141" s="62">
        <v>2008</v>
      </c>
      <c r="F141" s="289"/>
      <c r="G141" s="246" t="s">
        <v>387</v>
      </c>
      <c r="H141" s="232" t="s">
        <v>1049</v>
      </c>
      <c r="I141" s="246" t="s">
        <v>257</v>
      </c>
      <c r="J141" s="198" t="s">
        <v>1050</v>
      </c>
      <c r="K141" s="246" t="s">
        <v>353</v>
      </c>
      <c r="L141" s="198" t="s">
        <v>1050</v>
      </c>
    </row>
    <row r="142" spans="1:12" s="108" customFormat="1" ht="15.75">
      <c r="A142" s="58" t="s">
        <v>4</v>
      </c>
      <c r="B142" s="64" t="s">
        <v>51</v>
      </c>
      <c r="C142" s="59" t="s">
        <v>387</v>
      </c>
      <c r="D142" s="158" t="s">
        <v>435</v>
      </c>
      <c r="E142" s="62">
        <v>2006</v>
      </c>
      <c r="F142" s="290"/>
      <c r="G142" s="246" t="s">
        <v>642</v>
      </c>
      <c r="H142" s="198" t="s">
        <v>1051</v>
      </c>
      <c r="I142" s="247" t="s">
        <v>959</v>
      </c>
      <c r="J142" s="198" t="s">
        <v>1052</v>
      </c>
      <c r="K142" s="197" t="s">
        <v>888</v>
      </c>
      <c r="L142" s="198" t="s">
        <v>1053</v>
      </c>
    </row>
    <row r="143" spans="1:12" s="108" customFormat="1" ht="15.75">
      <c r="A143" s="59" t="s">
        <v>3</v>
      </c>
      <c r="B143" s="64"/>
      <c r="C143" s="59" t="s">
        <v>248</v>
      </c>
      <c r="D143" s="158" t="s">
        <v>434</v>
      </c>
      <c r="E143" s="62">
        <v>2006</v>
      </c>
      <c r="F143" s="290"/>
      <c r="G143" s="246" t="s">
        <v>960</v>
      </c>
      <c r="H143" s="198" t="s">
        <v>1054</v>
      </c>
      <c r="I143" s="246" t="s">
        <v>226</v>
      </c>
      <c r="J143" s="198" t="s">
        <v>1055</v>
      </c>
      <c r="K143" s="246" t="s">
        <v>397</v>
      </c>
      <c r="L143" s="198" t="s">
        <v>1056</v>
      </c>
    </row>
    <row r="144" spans="1:11" ht="15.75">
      <c r="A144" s="54"/>
      <c r="B144" s="172"/>
      <c r="C144" s="53"/>
      <c r="D144" s="51"/>
      <c r="E144" s="2"/>
      <c r="F144" s="291"/>
      <c r="I144" s="260"/>
      <c r="K144" s="260"/>
    </row>
    <row r="145" spans="1:12" s="57" customFormat="1" ht="18.75">
      <c r="A145" s="56" t="s">
        <v>137</v>
      </c>
      <c r="B145" s="56" t="s">
        <v>947</v>
      </c>
      <c r="C145" s="5"/>
      <c r="D145" s="21"/>
      <c r="E145" s="21"/>
      <c r="F145" s="279"/>
      <c r="G145" s="261"/>
      <c r="H145" s="230"/>
      <c r="I145" s="261"/>
      <c r="J145" s="230"/>
      <c r="K145" s="261"/>
      <c r="L145" s="230"/>
    </row>
    <row r="146" spans="1:12" s="11" customFormat="1" ht="16.5">
      <c r="A146" s="8" t="s">
        <v>47</v>
      </c>
      <c r="B146" s="10" t="s">
        <v>945</v>
      </c>
      <c r="C146" s="9"/>
      <c r="D146" s="22"/>
      <c r="E146" s="49"/>
      <c r="F146" s="292"/>
      <c r="G146" s="246" t="s">
        <v>1057</v>
      </c>
      <c r="H146" s="234"/>
      <c r="I146" s="246" t="s">
        <v>1059</v>
      </c>
      <c r="J146" s="234"/>
      <c r="K146" s="262"/>
      <c r="L146" s="234"/>
    </row>
    <row r="147" spans="1:12" s="11" customFormat="1" ht="16.5">
      <c r="A147" s="8" t="s">
        <v>47</v>
      </c>
      <c r="B147" s="10" t="s">
        <v>946</v>
      </c>
      <c r="C147" s="9"/>
      <c r="D147" s="22"/>
      <c r="E147" s="49"/>
      <c r="F147" s="292"/>
      <c r="G147" s="246" t="s">
        <v>634</v>
      </c>
      <c r="H147" s="234"/>
      <c r="I147" s="247" t="s">
        <v>1058</v>
      </c>
      <c r="J147" s="234"/>
      <c r="K147" s="262"/>
      <c r="L147" s="234"/>
    </row>
    <row r="148" spans="1:12" s="27" customFormat="1" ht="15.75">
      <c r="A148" s="4"/>
      <c r="B148" s="28"/>
      <c r="C148" s="29"/>
      <c r="D148" s="23"/>
      <c r="E148" s="29"/>
      <c r="F148" s="284"/>
      <c r="G148" s="263"/>
      <c r="H148" s="234"/>
      <c r="I148" s="263"/>
      <c r="J148" s="234"/>
      <c r="K148" s="263"/>
      <c r="L148" s="234"/>
    </row>
    <row r="149" spans="1:12" s="57" customFormat="1" ht="18.75">
      <c r="A149" s="56" t="s">
        <v>139</v>
      </c>
      <c r="B149" s="56" t="s">
        <v>948</v>
      </c>
      <c r="C149" s="5"/>
      <c r="D149" s="21"/>
      <c r="E149" s="21"/>
      <c r="F149" s="279"/>
      <c r="G149" s="261"/>
      <c r="H149" s="230"/>
      <c r="I149" s="261"/>
      <c r="J149" s="230"/>
      <c r="K149" s="261"/>
      <c r="L149" s="230"/>
    </row>
    <row r="150" spans="1:12" s="11" customFormat="1" ht="16.5">
      <c r="A150" s="8" t="s">
        <v>47</v>
      </c>
      <c r="B150" s="10" t="s">
        <v>117</v>
      </c>
      <c r="C150" s="10"/>
      <c r="D150" s="22"/>
      <c r="E150" s="49"/>
      <c r="F150" s="292"/>
      <c r="G150" s="246" t="s">
        <v>1060</v>
      </c>
      <c r="H150" s="234"/>
      <c r="I150" s="246" t="s">
        <v>1061</v>
      </c>
      <c r="J150" s="234"/>
      <c r="K150" s="246" t="s">
        <v>1062</v>
      </c>
      <c r="L150" s="234"/>
    </row>
    <row r="151" spans="1:12" s="27" customFormat="1" ht="15.75">
      <c r="A151" s="4"/>
      <c r="B151" s="28"/>
      <c r="C151" s="29"/>
      <c r="D151" s="23"/>
      <c r="E151" s="29"/>
      <c r="F151" s="284"/>
      <c r="G151" s="263"/>
      <c r="H151" s="234"/>
      <c r="I151" s="263"/>
      <c r="J151" s="234"/>
      <c r="K151" s="263"/>
      <c r="L151" s="234"/>
    </row>
    <row r="152" spans="1:12" s="57" customFormat="1" ht="18.75">
      <c r="A152" s="56" t="s">
        <v>144</v>
      </c>
      <c r="B152" s="56" t="s">
        <v>120</v>
      </c>
      <c r="C152" s="5"/>
      <c r="D152" s="21"/>
      <c r="E152" s="21"/>
      <c r="F152" s="279"/>
      <c r="G152" s="261"/>
      <c r="H152" s="230"/>
      <c r="I152" s="261"/>
      <c r="J152" s="230"/>
      <c r="K152" s="261"/>
      <c r="L152" s="230"/>
    </row>
    <row r="153" spans="1:12" s="11" customFormat="1" ht="16.5">
      <c r="A153" s="8" t="s">
        <v>121</v>
      </c>
      <c r="B153" s="10" t="s">
        <v>33</v>
      </c>
      <c r="C153" s="10"/>
      <c r="D153" s="22"/>
      <c r="E153" s="49"/>
      <c r="F153" s="292"/>
      <c r="G153" s="247" t="s">
        <v>1063</v>
      </c>
      <c r="H153" s="234"/>
      <c r="I153" s="246" t="s">
        <v>634</v>
      </c>
      <c r="J153" s="234"/>
      <c r="K153" s="246" t="s">
        <v>626</v>
      </c>
      <c r="L153" s="234"/>
    </row>
    <row r="154" spans="1:12" s="27" customFormat="1" ht="15.75">
      <c r="A154" s="4"/>
      <c r="B154" s="28"/>
      <c r="C154" s="29"/>
      <c r="D154" s="23"/>
      <c r="E154" s="29"/>
      <c r="F154" s="284"/>
      <c r="G154" s="263"/>
      <c r="H154" s="234"/>
      <c r="I154" s="263"/>
      <c r="J154" s="234"/>
      <c r="K154" s="263"/>
      <c r="L154" s="234"/>
    </row>
    <row r="155" spans="1:12" s="57" customFormat="1" ht="18.75">
      <c r="A155" s="56" t="s">
        <v>145</v>
      </c>
      <c r="B155" s="56" t="s">
        <v>123</v>
      </c>
      <c r="C155" s="5"/>
      <c r="D155" s="21"/>
      <c r="E155" s="21"/>
      <c r="F155" s="279"/>
      <c r="G155" s="261"/>
      <c r="H155" s="230"/>
      <c r="I155" s="261"/>
      <c r="J155" s="230"/>
      <c r="K155" s="261"/>
      <c r="L155" s="230"/>
    </row>
    <row r="156" spans="1:12" s="11" customFormat="1" ht="16.5">
      <c r="A156" s="8" t="s">
        <v>122</v>
      </c>
      <c r="B156" s="10" t="s">
        <v>32</v>
      </c>
      <c r="C156" s="10"/>
      <c r="D156" s="22"/>
      <c r="E156" s="49"/>
      <c r="F156" s="292"/>
      <c r="G156" s="246" t="s">
        <v>612</v>
      </c>
      <c r="H156" s="234"/>
      <c r="I156" s="246" t="s">
        <v>1064</v>
      </c>
      <c r="J156" s="234"/>
      <c r="K156" s="246" t="s">
        <v>1065</v>
      </c>
      <c r="L156" s="234"/>
    </row>
    <row r="157" spans="1:12" s="27" customFormat="1" ht="15.75">
      <c r="A157" s="4"/>
      <c r="B157" s="28"/>
      <c r="C157" s="29"/>
      <c r="D157" s="23"/>
      <c r="E157" s="29"/>
      <c r="F157" s="284"/>
      <c r="G157" s="263"/>
      <c r="H157" s="234"/>
      <c r="I157" s="263"/>
      <c r="J157" s="234"/>
      <c r="K157" s="263"/>
      <c r="L157" s="234"/>
    </row>
    <row r="158" spans="1:12" s="57" customFormat="1" ht="18.75">
      <c r="A158" s="56" t="s">
        <v>147</v>
      </c>
      <c r="B158" s="56" t="s">
        <v>126</v>
      </c>
      <c r="C158" s="5"/>
      <c r="D158" s="21"/>
      <c r="E158" s="21"/>
      <c r="F158" s="279"/>
      <c r="G158" s="261"/>
      <c r="H158" s="230"/>
      <c r="I158" s="261"/>
      <c r="J158" s="230"/>
      <c r="K158" s="261"/>
      <c r="L158" s="230"/>
    </row>
    <row r="159" spans="1:12" s="52" customFormat="1" ht="15.75">
      <c r="A159" s="59" t="s">
        <v>200</v>
      </c>
      <c r="B159" s="59"/>
      <c r="C159" s="59" t="s">
        <v>317</v>
      </c>
      <c r="D159" s="24" t="s">
        <v>912</v>
      </c>
      <c r="E159" s="63">
        <v>2007</v>
      </c>
      <c r="F159" s="281"/>
      <c r="G159" s="246" t="s">
        <v>284</v>
      </c>
      <c r="H159" s="198" t="s">
        <v>1066</v>
      </c>
      <c r="I159" s="258"/>
      <c r="J159" s="238"/>
      <c r="K159" s="258"/>
      <c r="L159" s="238"/>
    </row>
    <row r="160" spans="1:12" s="52" customFormat="1" ht="15.75">
      <c r="A160" s="59" t="s">
        <v>5</v>
      </c>
      <c r="B160" s="59"/>
      <c r="C160" s="70" t="s">
        <v>426</v>
      </c>
      <c r="D160" s="24" t="s">
        <v>1067</v>
      </c>
      <c r="E160" s="63">
        <v>2008</v>
      </c>
      <c r="F160" s="281"/>
      <c r="G160" s="246" t="s">
        <v>426</v>
      </c>
      <c r="H160" s="198" t="s">
        <v>1067</v>
      </c>
      <c r="I160" s="246" t="s">
        <v>394</v>
      </c>
      <c r="J160" s="198" t="s">
        <v>1068</v>
      </c>
      <c r="K160" s="246" t="s">
        <v>167</v>
      </c>
      <c r="L160" s="198" t="s">
        <v>1069</v>
      </c>
    </row>
    <row r="161" spans="1:12" s="52" customFormat="1" ht="15.75">
      <c r="A161" s="59" t="s">
        <v>4</v>
      </c>
      <c r="B161" s="59"/>
      <c r="C161" s="70" t="s">
        <v>82</v>
      </c>
      <c r="D161" s="61" t="s">
        <v>328</v>
      </c>
      <c r="E161" s="63">
        <v>1993</v>
      </c>
      <c r="F161" s="281"/>
      <c r="G161" s="246" t="s">
        <v>253</v>
      </c>
      <c r="H161" s="198" t="s">
        <v>1070</v>
      </c>
      <c r="I161" s="246" t="s">
        <v>372</v>
      </c>
      <c r="J161" s="198" t="s">
        <v>1071</v>
      </c>
      <c r="K161" s="246" t="s">
        <v>243</v>
      </c>
      <c r="L161" s="198" t="s">
        <v>1072</v>
      </c>
    </row>
    <row r="162" spans="1:12" s="50" customFormat="1" ht="15.75">
      <c r="A162" s="58" t="s">
        <v>3</v>
      </c>
      <c r="B162" s="64" t="s">
        <v>38</v>
      </c>
      <c r="C162" s="59" t="s">
        <v>78</v>
      </c>
      <c r="D162" s="61" t="s">
        <v>62</v>
      </c>
      <c r="E162" s="62">
        <v>1998</v>
      </c>
      <c r="F162" s="282"/>
      <c r="G162" s="246" t="s">
        <v>1013</v>
      </c>
      <c r="H162" s="198" t="s">
        <v>1073</v>
      </c>
      <c r="I162" s="246" t="s">
        <v>223</v>
      </c>
      <c r="J162" s="198" t="s">
        <v>1074</v>
      </c>
      <c r="K162" s="246" t="s">
        <v>232</v>
      </c>
      <c r="L162" s="198" t="s">
        <v>1075</v>
      </c>
    </row>
    <row r="163" spans="1:12" s="52" customFormat="1" ht="15.75">
      <c r="A163" s="58" t="s">
        <v>318</v>
      </c>
      <c r="B163" s="65" t="s">
        <v>19</v>
      </c>
      <c r="C163" s="59" t="s">
        <v>78</v>
      </c>
      <c r="D163" s="61" t="s">
        <v>80</v>
      </c>
      <c r="E163" s="62">
        <v>1997</v>
      </c>
      <c r="F163" s="281"/>
      <c r="G163" s="246" t="s">
        <v>585</v>
      </c>
      <c r="H163" s="198" t="s">
        <v>1076</v>
      </c>
      <c r="I163" s="246" t="s">
        <v>644</v>
      </c>
      <c r="J163" s="198" t="s">
        <v>1077</v>
      </c>
      <c r="K163" s="246" t="s">
        <v>596</v>
      </c>
      <c r="L163" s="198" t="s">
        <v>1078</v>
      </c>
    </row>
    <row r="164" spans="1:12" s="27" customFormat="1" ht="15.75">
      <c r="A164" s="4"/>
      <c r="B164" s="28"/>
      <c r="C164" s="29"/>
      <c r="D164" s="23"/>
      <c r="E164" s="29"/>
      <c r="F164" s="284"/>
      <c r="G164" s="263"/>
      <c r="H164" s="234"/>
      <c r="I164" s="263"/>
      <c r="J164" s="234"/>
      <c r="K164" s="263"/>
      <c r="L164" s="234"/>
    </row>
    <row r="165" spans="1:12" s="57" customFormat="1" ht="18.75">
      <c r="A165" s="56" t="s">
        <v>149</v>
      </c>
      <c r="B165" s="56" t="s">
        <v>128</v>
      </c>
      <c r="C165" s="5"/>
      <c r="D165" s="21"/>
      <c r="E165" s="21"/>
      <c r="F165" s="279"/>
      <c r="G165" s="261"/>
      <c r="H165" s="230"/>
      <c r="I165" s="261"/>
      <c r="J165" s="230"/>
      <c r="K165" s="261"/>
      <c r="L165" s="230"/>
    </row>
    <row r="166" spans="1:12" s="52" customFormat="1" ht="15.75">
      <c r="A166" s="59" t="s">
        <v>200</v>
      </c>
      <c r="B166" s="59"/>
      <c r="C166" s="69" t="s">
        <v>279</v>
      </c>
      <c r="D166" s="24" t="s">
        <v>1079</v>
      </c>
      <c r="E166" s="63">
        <v>2008</v>
      </c>
      <c r="F166" s="281"/>
      <c r="G166" s="246" t="s">
        <v>279</v>
      </c>
      <c r="H166" s="198" t="s">
        <v>1079</v>
      </c>
      <c r="I166" s="246" t="s">
        <v>70</v>
      </c>
      <c r="J166" s="198" t="s">
        <v>1080</v>
      </c>
      <c r="K166" s="246" t="s">
        <v>623</v>
      </c>
      <c r="L166" s="198" t="s">
        <v>1081</v>
      </c>
    </row>
    <row r="167" spans="1:12" s="52" customFormat="1" ht="15.75">
      <c r="A167" s="59" t="s">
        <v>5</v>
      </c>
      <c r="B167" s="59"/>
      <c r="C167" s="70" t="s">
        <v>387</v>
      </c>
      <c r="D167" s="24" t="s">
        <v>1082</v>
      </c>
      <c r="E167" s="63">
        <v>2008</v>
      </c>
      <c r="F167" s="281"/>
      <c r="G167" s="246" t="s">
        <v>387</v>
      </c>
      <c r="H167" s="198" t="s">
        <v>1082</v>
      </c>
      <c r="I167" s="246" t="s">
        <v>257</v>
      </c>
      <c r="J167" s="198" t="s">
        <v>1083</v>
      </c>
      <c r="K167" s="246" t="s">
        <v>353</v>
      </c>
      <c r="L167" s="198" t="s">
        <v>1084</v>
      </c>
    </row>
    <row r="168" spans="1:12" s="52" customFormat="1" ht="15.75">
      <c r="A168" s="59" t="s">
        <v>4</v>
      </c>
      <c r="B168" s="59"/>
      <c r="C168" s="70" t="s">
        <v>387</v>
      </c>
      <c r="D168" s="24" t="s">
        <v>436</v>
      </c>
      <c r="E168" s="63">
        <v>2006</v>
      </c>
      <c r="F168" s="281"/>
      <c r="G168" s="246" t="s">
        <v>642</v>
      </c>
      <c r="H168" s="198" t="s">
        <v>1085</v>
      </c>
      <c r="I168" s="258"/>
      <c r="J168" s="238"/>
      <c r="K168" s="258"/>
      <c r="L168" s="238"/>
    </row>
    <row r="169" spans="1:12" s="50" customFormat="1" ht="15.75">
      <c r="A169" s="58" t="s">
        <v>3</v>
      </c>
      <c r="B169" s="64" t="s">
        <v>11</v>
      </c>
      <c r="C169" s="59" t="s">
        <v>71</v>
      </c>
      <c r="D169" s="61" t="s">
        <v>73</v>
      </c>
      <c r="E169" s="62">
        <v>1994</v>
      </c>
      <c r="F169" s="282"/>
      <c r="G169" s="246" t="s">
        <v>226</v>
      </c>
      <c r="H169" s="198" t="s">
        <v>1086</v>
      </c>
      <c r="I169" s="246" t="s">
        <v>960</v>
      </c>
      <c r="J169" s="198" t="s">
        <v>1087</v>
      </c>
      <c r="K169" s="246" t="s">
        <v>590</v>
      </c>
      <c r="L169" s="198" t="s">
        <v>1088</v>
      </c>
    </row>
    <row r="170" spans="1:12" s="52" customFormat="1" ht="15.75">
      <c r="A170" s="58" t="s">
        <v>318</v>
      </c>
      <c r="B170" s="64" t="s">
        <v>18</v>
      </c>
      <c r="C170" s="59" t="s">
        <v>71</v>
      </c>
      <c r="D170" s="61" t="s">
        <v>69</v>
      </c>
      <c r="E170" s="62">
        <v>1992</v>
      </c>
      <c r="F170" s="281"/>
      <c r="G170" s="246" t="s">
        <v>951</v>
      </c>
      <c r="H170" s="198" t="s">
        <v>1089</v>
      </c>
      <c r="I170" s="197" t="s">
        <v>208</v>
      </c>
      <c r="J170" s="198" t="s">
        <v>1090</v>
      </c>
      <c r="K170" s="246" t="s">
        <v>211</v>
      </c>
      <c r="L170" s="198" t="s">
        <v>1091</v>
      </c>
    </row>
    <row r="171" spans="1:12" s="27" customFormat="1" ht="15.75">
      <c r="A171" s="4"/>
      <c r="B171" s="28"/>
      <c r="C171" s="29"/>
      <c r="D171" s="23"/>
      <c r="E171" s="29"/>
      <c r="F171" s="284"/>
      <c r="G171" s="263"/>
      <c r="H171" s="234"/>
      <c r="I171" s="263"/>
      <c r="J171" s="234"/>
      <c r="K171" s="263"/>
      <c r="L171" s="234"/>
    </row>
    <row r="172" spans="1:12" s="57" customFormat="1" ht="18.75">
      <c r="A172" s="56" t="s">
        <v>151</v>
      </c>
      <c r="B172" s="56" t="s">
        <v>321</v>
      </c>
      <c r="C172" s="5"/>
      <c r="D172" s="21"/>
      <c r="E172" s="21"/>
      <c r="F172" s="279"/>
      <c r="G172" s="261"/>
      <c r="H172" s="230"/>
      <c r="I172" s="261"/>
      <c r="J172" s="230"/>
      <c r="K172" s="261"/>
      <c r="L172" s="230"/>
    </row>
    <row r="173" spans="1:12" ht="15.75">
      <c r="A173" s="6" t="s">
        <v>323</v>
      </c>
      <c r="B173" s="65" t="s">
        <v>40</v>
      </c>
      <c r="C173" s="7" t="s">
        <v>61</v>
      </c>
      <c r="D173" s="24">
        <v>17.06</v>
      </c>
      <c r="E173" s="26">
        <v>2001</v>
      </c>
      <c r="F173" s="278"/>
      <c r="G173" s="246" t="s">
        <v>1092</v>
      </c>
      <c r="H173" s="198">
        <v>21.23</v>
      </c>
      <c r="I173" s="192" t="s">
        <v>987</v>
      </c>
      <c r="J173" s="198">
        <v>23.6</v>
      </c>
      <c r="K173" s="247" t="s">
        <v>1063</v>
      </c>
      <c r="L173" s="198">
        <v>30.98</v>
      </c>
    </row>
    <row r="174" spans="1:12" s="27" customFormat="1" ht="15.75">
      <c r="A174" s="4"/>
      <c r="B174" s="28"/>
      <c r="C174" s="29"/>
      <c r="D174" s="23"/>
      <c r="E174" s="29"/>
      <c r="F174" s="284"/>
      <c r="G174" s="263"/>
      <c r="H174" s="234"/>
      <c r="I174" s="263"/>
      <c r="J174" s="234"/>
      <c r="K174" s="263"/>
      <c r="L174" s="234"/>
    </row>
    <row r="175" spans="1:12" s="57" customFormat="1" ht="18.75">
      <c r="A175" s="56" t="s">
        <v>153</v>
      </c>
      <c r="B175" s="56" t="s">
        <v>322</v>
      </c>
      <c r="C175" s="5"/>
      <c r="D175" s="21"/>
      <c r="E175" s="21"/>
      <c r="F175" s="279"/>
      <c r="G175" s="261"/>
      <c r="H175" s="230"/>
      <c r="I175" s="261"/>
      <c r="J175" s="230"/>
      <c r="K175" s="261"/>
      <c r="L175" s="230"/>
    </row>
    <row r="176" spans="1:12" ht="15.75">
      <c r="A176" s="6" t="s">
        <v>324</v>
      </c>
      <c r="B176" s="65" t="s">
        <v>40</v>
      </c>
      <c r="C176" s="7" t="s">
        <v>70</v>
      </c>
      <c r="D176" s="24">
        <v>16.52</v>
      </c>
      <c r="E176" s="26">
        <v>2000</v>
      </c>
      <c r="F176" s="278"/>
      <c r="G176" s="246" t="s">
        <v>612</v>
      </c>
      <c r="H176" s="233">
        <v>21.23</v>
      </c>
      <c r="I176" s="246" t="s">
        <v>575</v>
      </c>
      <c r="J176" s="233">
        <v>27.39</v>
      </c>
      <c r="K176" s="246" t="s">
        <v>1064</v>
      </c>
      <c r="L176" s="233">
        <v>27.7</v>
      </c>
    </row>
    <row r="177" spans="1:12" s="27" customFormat="1" ht="15.75">
      <c r="A177" s="4"/>
      <c r="B177" s="28"/>
      <c r="C177" s="29"/>
      <c r="D177" s="23"/>
      <c r="E177" s="29"/>
      <c r="F177" s="284"/>
      <c r="G177" s="263"/>
      <c r="H177" s="234"/>
      <c r="I177" s="263"/>
      <c r="J177" s="234"/>
      <c r="K177" s="263"/>
      <c r="L177" s="234"/>
    </row>
    <row r="178" spans="1:12" s="57" customFormat="1" ht="18.75">
      <c r="A178" s="56" t="s">
        <v>155</v>
      </c>
      <c r="B178" s="56" t="s">
        <v>141</v>
      </c>
      <c r="C178" s="5"/>
      <c r="D178" s="21"/>
      <c r="E178" s="21"/>
      <c r="F178" s="279"/>
      <c r="G178" s="261"/>
      <c r="H178" s="230"/>
      <c r="I178" s="261"/>
      <c r="J178" s="230"/>
      <c r="K178" s="261"/>
      <c r="L178" s="230"/>
    </row>
    <row r="179" spans="1:12" ht="15.75">
      <c r="A179" s="6" t="s">
        <v>9</v>
      </c>
      <c r="B179" s="6" t="s">
        <v>185</v>
      </c>
      <c r="C179" s="7" t="s">
        <v>983</v>
      </c>
      <c r="D179" s="24">
        <v>34.58</v>
      </c>
      <c r="E179" s="26">
        <v>2008</v>
      </c>
      <c r="F179" s="278"/>
      <c r="G179" s="246" t="s">
        <v>983</v>
      </c>
      <c r="H179" s="198">
        <v>34.58</v>
      </c>
      <c r="I179" s="246" t="s">
        <v>284</v>
      </c>
      <c r="J179" s="198">
        <v>41.89</v>
      </c>
      <c r="K179" s="246" t="s">
        <v>378</v>
      </c>
      <c r="L179" s="198">
        <v>43.17</v>
      </c>
    </row>
    <row r="180" spans="1:12" s="27" customFormat="1" ht="15.75">
      <c r="A180" s="4"/>
      <c r="B180" s="28"/>
      <c r="C180" s="29"/>
      <c r="D180" s="23"/>
      <c r="E180" s="29"/>
      <c r="F180" s="284"/>
      <c r="G180" s="263"/>
      <c r="H180" s="234"/>
      <c r="I180" s="263"/>
      <c r="J180" s="234"/>
      <c r="K180" s="263"/>
      <c r="L180" s="234"/>
    </row>
    <row r="181" spans="1:12" s="57" customFormat="1" ht="18.75">
      <c r="A181" s="56" t="s">
        <v>157</v>
      </c>
      <c r="B181" s="56" t="s">
        <v>143</v>
      </c>
      <c r="C181" s="5"/>
      <c r="D181" s="21"/>
      <c r="E181" s="21"/>
      <c r="F181" s="279"/>
      <c r="G181" s="261"/>
      <c r="H181" s="230"/>
      <c r="I181" s="261"/>
      <c r="J181" s="230"/>
      <c r="K181" s="261"/>
      <c r="L181" s="230"/>
    </row>
    <row r="182" spans="1:11" ht="15.75">
      <c r="A182" s="6" t="s">
        <v>7</v>
      </c>
      <c r="B182" s="6" t="s">
        <v>186</v>
      </c>
      <c r="C182" s="7" t="s">
        <v>169</v>
      </c>
      <c r="D182" s="24">
        <v>26.24</v>
      </c>
      <c r="E182" s="26">
        <v>2005</v>
      </c>
      <c r="F182" s="278"/>
      <c r="G182" s="246" t="s">
        <v>286</v>
      </c>
      <c r="H182" s="233">
        <v>37.93</v>
      </c>
      <c r="I182" s="260"/>
      <c r="K182" s="260"/>
    </row>
    <row r="183" spans="1:12" s="27" customFormat="1" ht="15.75">
      <c r="A183" s="4"/>
      <c r="B183" s="28"/>
      <c r="C183" s="29"/>
      <c r="D183" s="23"/>
      <c r="E183" s="29"/>
      <c r="F183" s="284"/>
      <c r="G183" s="263"/>
      <c r="H183" s="234"/>
      <c r="I183" s="263"/>
      <c r="J183" s="234"/>
      <c r="K183" s="263"/>
      <c r="L183" s="234"/>
    </row>
    <row r="184" spans="1:12" s="57" customFormat="1" ht="18.75">
      <c r="A184" s="56" t="s">
        <v>158</v>
      </c>
      <c r="B184" s="56" t="s">
        <v>132</v>
      </c>
      <c r="C184" s="5"/>
      <c r="D184" s="21"/>
      <c r="E184" s="21"/>
      <c r="F184" s="279"/>
      <c r="G184" s="261"/>
      <c r="H184" s="230"/>
      <c r="I184" s="261"/>
      <c r="J184" s="230"/>
      <c r="K184" s="261"/>
      <c r="L184" s="230"/>
    </row>
    <row r="185" spans="1:12" s="52" customFormat="1" ht="15.75">
      <c r="A185" s="58" t="s">
        <v>297</v>
      </c>
      <c r="B185" s="58" t="s">
        <v>309</v>
      </c>
      <c r="C185" s="59" t="s">
        <v>86</v>
      </c>
      <c r="D185" s="61" t="s">
        <v>54</v>
      </c>
      <c r="E185" s="62">
        <v>1981</v>
      </c>
      <c r="F185" s="281"/>
      <c r="G185" s="246" t="s">
        <v>317</v>
      </c>
      <c r="H185" s="198" t="s">
        <v>1093</v>
      </c>
      <c r="I185" s="250"/>
      <c r="J185" s="241"/>
      <c r="K185" s="250"/>
      <c r="L185" s="241"/>
    </row>
    <row r="186" spans="1:12" s="52" customFormat="1" ht="15.75">
      <c r="A186" s="58" t="s">
        <v>200</v>
      </c>
      <c r="B186" s="64" t="s">
        <v>188</v>
      </c>
      <c r="C186" s="70" t="s">
        <v>317</v>
      </c>
      <c r="D186" s="24" t="s">
        <v>1093</v>
      </c>
      <c r="E186" s="62">
        <v>2008</v>
      </c>
      <c r="F186" s="281"/>
      <c r="G186" s="246" t="s">
        <v>317</v>
      </c>
      <c r="H186" s="198" t="s">
        <v>1093</v>
      </c>
      <c r="I186" s="258"/>
      <c r="J186" s="238"/>
      <c r="K186" s="258"/>
      <c r="L186" s="238"/>
    </row>
    <row r="187" spans="1:12" s="52" customFormat="1" ht="15.75">
      <c r="A187" s="58" t="s">
        <v>5</v>
      </c>
      <c r="B187" s="64" t="s">
        <v>8</v>
      </c>
      <c r="C187" s="59" t="s">
        <v>81</v>
      </c>
      <c r="D187" s="61" t="s">
        <v>53</v>
      </c>
      <c r="E187" s="62">
        <v>1992</v>
      </c>
      <c r="F187" s="281"/>
      <c r="G187" s="246" t="s">
        <v>426</v>
      </c>
      <c r="H187" s="198" t="s">
        <v>1094</v>
      </c>
      <c r="I187" s="246" t="s">
        <v>394</v>
      </c>
      <c r="J187" s="198" t="s">
        <v>1095</v>
      </c>
      <c r="K187" s="246" t="s">
        <v>373</v>
      </c>
      <c r="L187" s="198" t="s">
        <v>1096</v>
      </c>
    </row>
    <row r="188" spans="1:12" s="52" customFormat="1" ht="15.75">
      <c r="A188" s="58" t="s">
        <v>4</v>
      </c>
      <c r="B188" s="64" t="s">
        <v>29</v>
      </c>
      <c r="C188" s="59" t="s">
        <v>68</v>
      </c>
      <c r="D188" s="61" t="s">
        <v>187</v>
      </c>
      <c r="E188" s="62">
        <v>2004</v>
      </c>
      <c r="F188" s="281"/>
      <c r="G188" s="246" t="s">
        <v>372</v>
      </c>
      <c r="H188" s="198" t="s">
        <v>1097</v>
      </c>
      <c r="I188" s="246" t="s">
        <v>243</v>
      </c>
      <c r="J188" s="198" t="s">
        <v>1098</v>
      </c>
      <c r="K188" s="246" t="s">
        <v>424</v>
      </c>
      <c r="L188" s="198" t="s">
        <v>1099</v>
      </c>
    </row>
    <row r="189" spans="1:12" s="50" customFormat="1" ht="15.75">
      <c r="A189" s="59" t="s">
        <v>325</v>
      </c>
      <c r="B189" s="64"/>
      <c r="C189" s="59" t="s">
        <v>1013</v>
      </c>
      <c r="D189" s="61" t="s">
        <v>1100</v>
      </c>
      <c r="E189" s="62">
        <v>2008</v>
      </c>
      <c r="F189" s="282"/>
      <c r="G189" s="246" t="s">
        <v>1013</v>
      </c>
      <c r="H189" s="198" t="s">
        <v>1100</v>
      </c>
      <c r="I189" s="246" t="s">
        <v>223</v>
      </c>
      <c r="J189" s="198" t="s">
        <v>1101</v>
      </c>
      <c r="K189" s="246" t="s">
        <v>585</v>
      </c>
      <c r="L189" s="198" t="s">
        <v>1102</v>
      </c>
    </row>
    <row r="190" spans="1:12" s="27" customFormat="1" ht="15.75">
      <c r="A190" s="4"/>
      <c r="B190" s="28"/>
      <c r="C190" s="29"/>
      <c r="D190" s="23"/>
      <c r="E190" s="29"/>
      <c r="F190" s="284"/>
      <c r="G190" s="263"/>
      <c r="H190" s="234"/>
      <c r="I190" s="263"/>
      <c r="J190" s="234"/>
      <c r="K190" s="263"/>
      <c r="L190" s="234"/>
    </row>
    <row r="191" spans="1:12" s="57" customFormat="1" ht="18.75">
      <c r="A191" s="56" t="s">
        <v>159</v>
      </c>
      <c r="B191" s="56" t="s">
        <v>134</v>
      </c>
      <c r="C191" s="5"/>
      <c r="D191" s="21"/>
      <c r="E191" s="21"/>
      <c r="F191" s="279"/>
      <c r="G191" s="261"/>
      <c r="H191" s="230"/>
      <c r="I191" s="261"/>
      <c r="J191" s="230"/>
      <c r="K191" s="261"/>
      <c r="L191" s="230"/>
    </row>
    <row r="192" spans="1:12" s="52" customFormat="1" ht="15.75">
      <c r="A192" s="58" t="s">
        <v>297</v>
      </c>
      <c r="B192" s="58" t="s">
        <v>310</v>
      </c>
      <c r="C192" s="59" t="s">
        <v>279</v>
      </c>
      <c r="D192" s="61" t="s">
        <v>1103</v>
      </c>
      <c r="E192" s="62">
        <v>2008</v>
      </c>
      <c r="F192" s="281"/>
      <c r="G192" s="246" t="s">
        <v>279</v>
      </c>
      <c r="H192" s="198" t="s">
        <v>1103</v>
      </c>
      <c r="I192" s="250"/>
      <c r="J192" s="241"/>
      <c r="K192" s="250"/>
      <c r="L192" s="241"/>
    </row>
    <row r="193" spans="1:12" s="52" customFormat="1" ht="15.75">
      <c r="A193" s="58" t="s">
        <v>200</v>
      </c>
      <c r="B193" s="64" t="s">
        <v>189</v>
      </c>
      <c r="C193" s="59" t="s">
        <v>279</v>
      </c>
      <c r="D193" s="61" t="s">
        <v>1103</v>
      </c>
      <c r="E193" s="62">
        <v>2008</v>
      </c>
      <c r="F193" s="281"/>
      <c r="G193" s="246" t="s">
        <v>279</v>
      </c>
      <c r="H193" s="198" t="s">
        <v>1103</v>
      </c>
      <c r="I193" s="246" t="s">
        <v>623</v>
      </c>
      <c r="J193" s="198" t="s">
        <v>1104</v>
      </c>
      <c r="K193" s="246" t="s">
        <v>70</v>
      </c>
      <c r="L193" s="198" t="s">
        <v>1105</v>
      </c>
    </row>
    <row r="194" spans="1:12" s="52" customFormat="1" ht="15.75">
      <c r="A194" s="58" t="s">
        <v>5</v>
      </c>
      <c r="B194" s="64" t="s">
        <v>6</v>
      </c>
      <c r="C194" s="59" t="s">
        <v>387</v>
      </c>
      <c r="D194" s="61" t="s">
        <v>1106</v>
      </c>
      <c r="E194" s="62">
        <v>2008</v>
      </c>
      <c r="F194" s="281"/>
      <c r="G194" s="246" t="s">
        <v>387</v>
      </c>
      <c r="H194" s="198" t="s">
        <v>1106</v>
      </c>
      <c r="I194" s="246" t="s">
        <v>257</v>
      </c>
      <c r="J194" s="198" t="s">
        <v>1107</v>
      </c>
      <c r="K194" s="246" t="s">
        <v>353</v>
      </c>
      <c r="L194" s="198" t="s">
        <v>1108</v>
      </c>
    </row>
    <row r="195" spans="1:12" s="52" customFormat="1" ht="15.75">
      <c r="A195" s="58" t="s">
        <v>4</v>
      </c>
      <c r="B195" s="64" t="s">
        <v>28</v>
      </c>
      <c r="C195" s="70" t="s">
        <v>387</v>
      </c>
      <c r="D195" s="24" t="s">
        <v>437</v>
      </c>
      <c r="E195" s="62">
        <v>2006</v>
      </c>
      <c r="F195" s="281"/>
      <c r="G195" s="246" t="s">
        <v>642</v>
      </c>
      <c r="H195" s="198" t="s">
        <v>1109</v>
      </c>
      <c r="I195" s="258"/>
      <c r="J195" s="238"/>
      <c r="K195" s="258"/>
      <c r="L195" s="238"/>
    </row>
    <row r="196" spans="1:12" s="50" customFormat="1" ht="15.75">
      <c r="A196" s="59" t="s">
        <v>325</v>
      </c>
      <c r="B196" s="64"/>
      <c r="C196" s="70" t="s">
        <v>248</v>
      </c>
      <c r="D196" s="24" t="s">
        <v>949</v>
      </c>
      <c r="E196" s="62">
        <v>2006</v>
      </c>
      <c r="F196" s="282"/>
      <c r="G196" s="246" t="s">
        <v>951</v>
      </c>
      <c r="H196" s="198" t="s">
        <v>1110</v>
      </c>
      <c r="I196" s="246" t="s">
        <v>960</v>
      </c>
      <c r="J196" s="198" t="s">
        <v>1111</v>
      </c>
      <c r="K196" s="246" t="s">
        <v>226</v>
      </c>
      <c r="L196" s="198" t="s">
        <v>1112</v>
      </c>
    </row>
    <row r="197" spans="1:12" s="27" customFormat="1" ht="15.75">
      <c r="A197" s="4"/>
      <c r="B197" s="28"/>
      <c r="C197" s="29"/>
      <c r="D197" s="23"/>
      <c r="E197" s="29"/>
      <c r="F197" s="284"/>
      <c r="G197" s="263"/>
      <c r="H197" s="234"/>
      <c r="I197" s="263"/>
      <c r="J197" s="234"/>
      <c r="K197" s="263"/>
      <c r="L197" s="234"/>
    </row>
    <row r="198" spans="1:12" s="57" customFormat="1" ht="18.75">
      <c r="A198" s="56" t="s">
        <v>161</v>
      </c>
      <c r="B198" s="56" t="s">
        <v>136</v>
      </c>
      <c r="C198" s="5"/>
      <c r="D198" s="21"/>
      <c r="E198" s="21"/>
      <c r="F198" s="279"/>
      <c r="G198" s="261"/>
      <c r="H198" s="230"/>
      <c r="I198" s="261"/>
      <c r="J198" s="230"/>
      <c r="K198" s="261"/>
      <c r="L198" s="230"/>
    </row>
    <row r="199" spans="1:12" s="11" customFormat="1" ht="16.5">
      <c r="A199" s="6" t="s">
        <v>47</v>
      </c>
      <c r="B199" s="224" t="s">
        <v>48</v>
      </c>
      <c r="C199" s="7" t="s">
        <v>950</v>
      </c>
      <c r="D199" s="24">
        <v>56.88</v>
      </c>
      <c r="E199" s="62">
        <v>2006</v>
      </c>
      <c r="F199" s="292"/>
      <c r="G199" s="237" t="s">
        <v>1113</v>
      </c>
      <c r="H199" s="229">
        <v>59.79</v>
      </c>
      <c r="I199" s="237" t="s">
        <v>1116</v>
      </c>
      <c r="J199" s="229">
        <v>59.81</v>
      </c>
      <c r="K199" s="237" t="s">
        <v>1114</v>
      </c>
      <c r="L199" s="229" t="s">
        <v>1115</v>
      </c>
    </row>
    <row r="200" spans="4:11" ht="15.75">
      <c r="D200" s="101"/>
      <c r="E200" s="2"/>
      <c r="F200" s="291"/>
      <c r="I200" s="260"/>
      <c r="K200" s="260"/>
    </row>
    <row r="201" spans="1:12" ht="15.75">
      <c r="A201" s="211"/>
      <c r="B201" s="212"/>
      <c r="C201" s="213"/>
      <c r="D201" s="214"/>
      <c r="E201" s="215"/>
      <c r="F201" s="291"/>
      <c r="G201" s="270"/>
      <c r="H201" s="239"/>
      <c r="I201" s="264"/>
      <c r="J201" s="239"/>
      <c r="K201" s="264"/>
      <c r="L201" s="239"/>
    </row>
    <row r="202" spans="4:11" ht="15.75">
      <c r="D202" s="101"/>
      <c r="E202" s="2"/>
      <c r="F202" s="291"/>
      <c r="G202" s="260"/>
      <c r="I202" s="260"/>
      <c r="K202" s="260"/>
    </row>
    <row r="203" spans="1:12" s="272" customFormat="1" ht="20.25">
      <c r="A203" s="271" t="s">
        <v>1153</v>
      </c>
      <c r="D203" s="273"/>
      <c r="F203" s="293"/>
      <c r="G203" s="274"/>
      <c r="H203" s="275"/>
      <c r="I203" s="276"/>
      <c r="J203" s="277"/>
      <c r="K203" s="274"/>
      <c r="L203" s="277"/>
    </row>
    <row r="204" spans="1:11" ht="15.75">
      <c r="A204" s="202"/>
      <c r="B204" s="1"/>
      <c r="C204" s="1"/>
      <c r="D204" s="199"/>
      <c r="E204" s="1"/>
      <c r="F204" s="294"/>
      <c r="G204" s="260"/>
      <c r="H204" s="230"/>
      <c r="I204" s="207"/>
      <c r="K204" s="260"/>
    </row>
    <row r="205" spans="1:12" s="2" customFormat="1" ht="18.75">
      <c r="A205" s="220">
        <v>39733</v>
      </c>
      <c r="B205" s="219" t="s">
        <v>1117</v>
      </c>
      <c r="D205" s="203"/>
      <c r="F205" s="295"/>
      <c r="G205" s="192"/>
      <c r="H205" s="230"/>
      <c r="I205" s="258"/>
      <c r="J205" s="230"/>
      <c r="K205" s="3"/>
      <c r="L205" s="230"/>
    </row>
    <row r="206" spans="1:12" s="2" customFormat="1" ht="15.75">
      <c r="A206" s="225" t="s">
        <v>1118</v>
      </c>
      <c r="B206" s="224" t="s">
        <v>24</v>
      </c>
      <c r="C206" s="228" t="s">
        <v>79</v>
      </c>
      <c r="D206" s="226" t="s">
        <v>1154</v>
      </c>
      <c r="E206" s="227">
        <v>1988</v>
      </c>
      <c r="F206" s="278"/>
      <c r="G206" s="216" t="s">
        <v>317</v>
      </c>
      <c r="H206" s="230" t="s">
        <v>1156</v>
      </c>
      <c r="I206" s="216" t="s">
        <v>394</v>
      </c>
      <c r="J206" s="230" t="s">
        <v>1157</v>
      </c>
      <c r="K206" s="216" t="s">
        <v>426</v>
      </c>
      <c r="L206" s="230" t="s">
        <v>1158</v>
      </c>
    </row>
    <row r="207" spans="1:12" s="2" customFormat="1" ht="15.75">
      <c r="A207" s="225" t="s">
        <v>1120</v>
      </c>
      <c r="B207" s="224" t="s">
        <v>1119</v>
      </c>
      <c r="C207" s="228" t="s">
        <v>253</v>
      </c>
      <c r="D207" s="226" t="s">
        <v>1155</v>
      </c>
      <c r="E207" s="227">
        <v>2007</v>
      </c>
      <c r="F207" s="278"/>
      <c r="G207" s="192" t="s">
        <v>875</v>
      </c>
      <c r="H207" s="230" t="s">
        <v>1159</v>
      </c>
      <c r="I207" s="192" t="s">
        <v>243</v>
      </c>
      <c r="J207" s="230" t="s">
        <v>1160</v>
      </c>
      <c r="K207" s="192" t="s">
        <v>1121</v>
      </c>
      <c r="L207" s="230" t="s">
        <v>1161</v>
      </c>
    </row>
    <row r="208" spans="1:12" s="2" customFormat="1" ht="15.75">
      <c r="A208" s="223"/>
      <c r="B208" s="207"/>
      <c r="C208" s="192"/>
      <c r="D208" s="193"/>
      <c r="E208" s="205"/>
      <c r="F208" s="278"/>
      <c r="G208" s="192"/>
      <c r="H208" s="230"/>
      <c r="I208" s="192"/>
      <c r="J208" s="230"/>
      <c r="K208" s="192"/>
      <c r="L208" s="230"/>
    </row>
    <row r="209" spans="1:12" s="2" customFormat="1" ht="18.75">
      <c r="A209" s="220">
        <v>39738</v>
      </c>
      <c r="B209" s="219" t="s">
        <v>1122</v>
      </c>
      <c r="C209" s="205"/>
      <c r="D209" s="203"/>
      <c r="F209" s="278"/>
      <c r="G209" s="192"/>
      <c r="H209" s="230"/>
      <c r="I209" s="192"/>
      <c r="J209" s="230"/>
      <c r="K209" s="192"/>
      <c r="L209" s="230"/>
    </row>
    <row r="210" spans="1:12" s="200" customFormat="1" ht="15.75">
      <c r="A210" s="225" t="s">
        <v>1118</v>
      </c>
      <c r="B210" s="231" t="s">
        <v>1123</v>
      </c>
      <c r="C210" s="226" t="s">
        <v>77</v>
      </c>
      <c r="D210" s="228" t="s">
        <v>1162</v>
      </c>
      <c r="E210" s="227">
        <v>1981</v>
      </c>
      <c r="F210" s="296"/>
      <c r="G210" s="192" t="s">
        <v>271</v>
      </c>
      <c r="H210" s="234" t="s">
        <v>1165</v>
      </c>
      <c r="I210" s="192" t="s">
        <v>387</v>
      </c>
      <c r="J210" s="234" t="s">
        <v>1166</v>
      </c>
      <c r="K210" s="192" t="s">
        <v>623</v>
      </c>
      <c r="L210" s="234" t="s">
        <v>1167</v>
      </c>
    </row>
    <row r="211" spans="1:12" s="200" customFormat="1" ht="15.75">
      <c r="A211" s="225" t="s">
        <v>1120</v>
      </c>
      <c r="B211" s="224" t="s">
        <v>1164</v>
      </c>
      <c r="C211" s="228" t="s">
        <v>248</v>
      </c>
      <c r="D211" s="228" t="s">
        <v>1163</v>
      </c>
      <c r="E211" s="227">
        <v>2007</v>
      </c>
      <c r="F211" s="296"/>
      <c r="G211" s="192" t="s">
        <v>226</v>
      </c>
      <c r="H211" s="234" t="s">
        <v>1168</v>
      </c>
      <c r="I211" s="192" t="s">
        <v>960</v>
      </c>
      <c r="J211" s="234" t="s">
        <v>1169</v>
      </c>
      <c r="K211" s="192" t="s">
        <v>590</v>
      </c>
      <c r="L211" s="234" t="s">
        <v>1170</v>
      </c>
    </row>
    <row r="212" spans="1:12" s="200" customFormat="1" ht="18.75">
      <c r="A212" s="221"/>
      <c r="B212" s="222"/>
      <c r="D212" s="199"/>
      <c r="E212" s="206"/>
      <c r="F212" s="296"/>
      <c r="G212" s="3"/>
      <c r="H212" s="234"/>
      <c r="I212" s="192"/>
      <c r="J212" s="234"/>
      <c r="K212" s="192"/>
      <c r="L212" s="234"/>
    </row>
    <row r="213" spans="1:12" s="2" customFormat="1" ht="15.75" customHeight="1">
      <c r="A213" s="220">
        <v>39738</v>
      </c>
      <c r="B213" s="219" t="s">
        <v>1124</v>
      </c>
      <c r="C213" s="208"/>
      <c r="D213" s="209"/>
      <c r="E213" s="206"/>
      <c r="F213" s="278"/>
      <c r="G213" s="3"/>
      <c r="H213" s="230"/>
      <c r="I213" s="192"/>
      <c r="J213" s="230"/>
      <c r="K213" s="192"/>
      <c r="L213" s="230"/>
    </row>
    <row r="214" spans="1:12" s="200" customFormat="1" ht="15.75">
      <c r="A214" s="225" t="s">
        <v>1118</v>
      </c>
      <c r="B214" s="231" t="s">
        <v>1125</v>
      </c>
      <c r="C214" s="228" t="s">
        <v>86</v>
      </c>
      <c r="D214" s="228" t="s">
        <v>1171</v>
      </c>
      <c r="E214" s="227">
        <v>1981</v>
      </c>
      <c r="F214" s="296"/>
      <c r="G214" s="192" t="s">
        <v>394</v>
      </c>
      <c r="H214" s="234" t="s">
        <v>1172</v>
      </c>
      <c r="I214" s="192" t="s">
        <v>317</v>
      </c>
      <c r="J214" s="234" t="s">
        <v>1173</v>
      </c>
      <c r="K214" s="216" t="s">
        <v>426</v>
      </c>
      <c r="L214" s="234" t="s">
        <v>1174</v>
      </c>
    </row>
    <row r="215" spans="1:12" s="200" customFormat="1" ht="15.75">
      <c r="A215" s="225" t="s">
        <v>1120</v>
      </c>
      <c r="B215" s="224" t="s">
        <v>1164</v>
      </c>
      <c r="C215" s="228" t="s">
        <v>243</v>
      </c>
      <c r="D215" s="228" t="s">
        <v>1175</v>
      </c>
      <c r="E215" s="227">
        <v>2008</v>
      </c>
      <c r="F215" s="296"/>
      <c r="G215" s="192" t="s">
        <v>243</v>
      </c>
      <c r="H215" s="236" t="s">
        <v>1175</v>
      </c>
      <c r="I215" s="192" t="s">
        <v>232</v>
      </c>
      <c r="J215" s="234" t="s">
        <v>1176</v>
      </c>
      <c r="K215" s="192" t="s">
        <v>240</v>
      </c>
      <c r="L215" s="234" t="s">
        <v>1177</v>
      </c>
    </row>
    <row r="216" spans="1:12" s="200" customFormat="1" ht="18.75">
      <c r="A216" s="221"/>
      <c r="B216" s="222"/>
      <c r="D216" s="199"/>
      <c r="E216" s="206"/>
      <c r="F216" s="296"/>
      <c r="G216" s="3"/>
      <c r="H216" s="234"/>
      <c r="I216" s="192"/>
      <c r="J216" s="234"/>
      <c r="K216" s="192"/>
      <c r="L216" s="234"/>
    </row>
    <row r="217" spans="1:12" s="2" customFormat="1" ht="15.75" customHeight="1">
      <c r="A217" s="220">
        <v>39740</v>
      </c>
      <c r="B217" s="219" t="s">
        <v>1126</v>
      </c>
      <c r="C217" s="208"/>
      <c r="D217" s="209"/>
      <c r="E217" s="206"/>
      <c r="F217" s="278"/>
      <c r="G217" s="210"/>
      <c r="H217" s="230"/>
      <c r="I217" s="192"/>
      <c r="J217" s="230"/>
      <c r="K217" s="192"/>
      <c r="L217" s="230"/>
    </row>
    <row r="218" spans="1:12" s="200" customFormat="1" ht="15.75">
      <c r="A218" s="225" t="s">
        <v>1118</v>
      </c>
      <c r="B218" s="231" t="s">
        <v>1127</v>
      </c>
      <c r="C218" s="228" t="s">
        <v>279</v>
      </c>
      <c r="D218" s="228" t="s">
        <v>1178</v>
      </c>
      <c r="E218" s="227">
        <v>2006</v>
      </c>
      <c r="F218" s="296"/>
      <c r="G218" s="192" t="s">
        <v>387</v>
      </c>
      <c r="H218" s="234" t="s">
        <v>1180</v>
      </c>
      <c r="I218" s="192" t="s">
        <v>623</v>
      </c>
      <c r="J218" s="234" t="s">
        <v>1181</v>
      </c>
      <c r="K218" s="192" t="s">
        <v>271</v>
      </c>
      <c r="L218" s="234" t="s">
        <v>1182</v>
      </c>
    </row>
    <row r="219" spans="1:12" s="200" customFormat="1" ht="15.75">
      <c r="A219" s="225" t="s">
        <v>1120</v>
      </c>
      <c r="B219" s="224" t="s">
        <v>1128</v>
      </c>
      <c r="C219" s="228" t="s">
        <v>248</v>
      </c>
      <c r="D219" s="228" t="s">
        <v>1179</v>
      </c>
      <c r="E219" s="227">
        <v>2007</v>
      </c>
      <c r="F219" s="296"/>
      <c r="G219" s="192" t="s">
        <v>960</v>
      </c>
      <c r="H219" s="234" t="s">
        <v>1183</v>
      </c>
      <c r="I219" s="192" t="s">
        <v>226</v>
      </c>
      <c r="J219" s="234" t="s">
        <v>1184</v>
      </c>
      <c r="K219" s="192"/>
      <c r="L219" s="234"/>
    </row>
    <row r="220" spans="1:12" s="2" customFormat="1" ht="15.75" customHeight="1">
      <c r="A220" s="56"/>
      <c r="B220" s="204"/>
      <c r="C220" s="208"/>
      <c r="D220" s="209"/>
      <c r="E220" s="205"/>
      <c r="F220" s="278"/>
      <c r="G220" s="192"/>
      <c r="H220" s="230"/>
      <c r="I220" s="192"/>
      <c r="J220" s="230"/>
      <c r="K220" s="192"/>
      <c r="L220" s="230"/>
    </row>
    <row r="221" spans="1:12" s="2" customFormat="1" ht="15.75" customHeight="1">
      <c r="A221" s="220">
        <v>39745</v>
      </c>
      <c r="B221" s="219" t="s">
        <v>1129</v>
      </c>
      <c r="C221" s="208"/>
      <c r="D221" s="209"/>
      <c r="E221" s="206"/>
      <c r="F221" s="278"/>
      <c r="G221" s="3"/>
      <c r="H221" s="230"/>
      <c r="I221" s="192"/>
      <c r="J221" s="230"/>
      <c r="K221" s="192"/>
      <c r="L221" s="230"/>
    </row>
    <row r="222" spans="1:12" s="2" customFormat="1" ht="15.75">
      <c r="A222" s="225" t="s">
        <v>1118</v>
      </c>
      <c r="B222" s="231" t="s">
        <v>1130</v>
      </c>
      <c r="C222" s="228" t="s">
        <v>70</v>
      </c>
      <c r="D222" s="228" t="s">
        <v>1186</v>
      </c>
      <c r="E222" s="227">
        <v>2008</v>
      </c>
      <c r="F222" s="278"/>
      <c r="G222" s="192" t="s">
        <v>70</v>
      </c>
      <c r="H222" s="240" t="s">
        <v>1186</v>
      </c>
      <c r="I222" s="192" t="s">
        <v>279</v>
      </c>
      <c r="J222" s="230" t="s">
        <v>1187</v>
      </c>
      <c r="K222" s="192" t="s">
        <v>387</v>
      </c>
      <c r="L222" s="230" t="s">
        <v>1188</v>
      </c>
    </row>
    <row r="223" spans="1:12" s="2" customFormat="1" ht="15.75">
      <c r="A223" s="225" t="s">
        <v>1120</v>
      </c>
      <c r="B223" s="224" t="s">
        <v>1164</v>
      </c>
      <c r="C223" s="228" t="s">
        <v>248</v>
      </c>
      <c r="D223" s="228" t="s">
        <v>1185</v>
      </c>
      <c r="E223" s="227">
        <v>2007</v>
      </c>
      <c r="F223" s="278"/>
      <c r="G223" s="192" t="s">
        <v>960</v>
      </c>
      <c r="H223" s="230" t="s">
        <v>1189</v>
      </c>
      <c r="I223" s="192" t="s">
        <v>951</v>
      </c>
      <c r="J223" s="230" t="s">
        <v>1190</v>
      </c>
      <c r="K223" s="192" t="s">
        <v>226</v>
      </c>
      <c r="L223" s="230" t="s">
        <v>1191</v>
      </c>
    </row>
    <row r="224" spans="1:12" s="2" customFormat="1" ht="18.75">
      <c r="A224" s="204"/>
      <c r="B224" s="219"/>
      <c r="C224" s="205"/>
      <c r="D224" s="203"/>
      <c r="F224" s="278"/>
      <c r="G224" s="192"/>
      <c r="H224" s="230"/>
      <c r="I224" s="192"/>
      <c r="J224" s="230"/>
      <c r="K224" s="192"/>
      <c r="L224" s="230"/>
    </row>
    <row r="225" spans="1:12" s="2" customFormat="1" ht="15.75" customHeight="1">
      <c r="A225" s="220">
        <v>39745</v>
      </c>
      <c r="B225" s="219" t="s">
        <v>1131</v>
      </c>
      <c r="C225" s="208"/>
      <c r="D225" s="209"/>
      <c r="E225" s="206"/>
      <c r="F225" s="278"/>
      <c r="G225" s="3"/>
      <c r="H225" s="230"/>
      <c r="I225" s="192"/>
      <c r="J225" s="230"/>
      <c r="K225" s="192"/>
      <c r="L225" s="230"/>
    </row>
    <row r="226" spans="1:12" s="2" customFormat="1" ht="15.75">
      <c r="A226" s="225" t="s">
        <v>1118</v>
      </c>
      <c r="B226" s="231" t="s">
        <v>1130</v>
      </c>
      <c r="C226" s="228" t="s">
        <v>79</v>
      </c>
      <c r="D226" s="228" t="s">
        <v>1192</v>
      </c>
      <c r="E226" s="227">
        <v>1988</v>
      </c>
      <c r="F226" s="278"/>
      <c r="G226" s="192" t="s">
        <v>317</v>
      </c>
      <c r="H226" s="230" t="s">
        <v>1193</v>
      </c>
      <c r="I226" s="192" t="s">
        <v>394</v>
      </c>
      <c r="J226" s="230" t="s">
        <v>1194</v>
      </c>
      <c r="K226" s="216" t="s">
        <v>426</v>
      </c>
      <c r="L226" s="230" t="s">
        <v>1195</v>
      </c>
    </row>
    <row r="227" spans="1:12" s="2" customFormat="1" ht="15.75" customHeight="1">
      <c r="A227" s="225" t="s">
        <v>1120</v>
      </c>
      <c r="B227" s="224" t="s">
        <v>1164</v>
      </c>
      <c r="C227" s="228" t="s">
        <v>875</v>
      </c>
      <c r="D227" s="228" t="s">
        <v>1196</v>
      </c>
      <c r="E227" s="227">
        <v>2008</v>
      </c>
      <c r="F227" s="278"/>
      <c r="G227" s="192" t="s">
        <v>875</v>
      </c>
      <c r="H227" s="240" t="s">
        <v>1196</v>
      </c>
      <c r="I227" s="192" t="s">
        <v>372</v>
      </c>
      <c r="J227" s="230" t="s">
        <v>1197</v>
      </c>
      <c r="K227" s="192" t="s">
        <v>243</v>
      </c>
      <c r="L227" s="230" t="s">
        <v>1198</v>
      </c>
    </row>
    <row r="228" spans="1:12" s="200" customFormat="1" ht="18.75">
      <c r="A228" s="221"/>
      <c r="B228" s="222"/>
      <c r="D228" s="199"/>
      <c r="E228" s="201"/>
      <c r="F228" s="296"/>
      <c r="G228" s="3"/>
      <c r="H228" s="234"/>
      <c r="I228" s="192"/>
      <c r="J228" s="234"/>
      <c r="K228" s="192"/>
      <c r="L228" s="234"/>
    </row>
    <row r="229" spans="1:12" s="2" customFormat="1" ht="15.75" customHeight="1">
      <c r="A229" s="220">
        <v>39747</v>
      </c>
      <c r="B229" s="219" t="s">
        <v>1132</v>
      </c>
      <c r="C229" s="208"/>
      <c r="D229" s="209"/>
      <c r="E229" s="206"/>
      <c r="F229" s="278"/>
      <c r="G229" s="3"/>
      <c r="H229" s="230"/>
      <c r="I229" s="192"/>
      <c r="J229" s="230"/>
      <c r="K229" s="192"/>
      <c r="L229" s="230"/>
    </row>
    <row r="230" spans="1:12" s="200" customFormat="1" ht="15.75">
      <c r="A230" s="225" t="s">
        <v>1118</v>
      </c>
      <c r="B230" s="231" t="s">
        <v>1133</v>
      </c>
      <c r="C230" s="228" t="s">
        <v>81</v>
      </c>
      <c r="D230" s="228" t="s">
        <v>1199</v>
      </c>
      <c r="E230" s="227">
        <v>1995</v>
      </c>
      <c r="F230" s="296"/>
      <c r="G230" s="192" t="s">
        <v>317</v>
      </c>
      <c r="H230" s="234" t="s">
        <v>1200</v>
      </c>
      <c r="I230" s="216" t="s">
        <v>426</v>
      </c>
      <c r="J230" s="234" t="s">
        <v>1202</v>
      </c>
      <c r="K230" s="192" t="s">
        <v>394</v>
      </c>
      <c r="L230" s="234" t="s">
        <v>1203</v>
      </c>
    </row>
    <row r="231" spans="1:12" s="200" customFormat="1" ht="15.75">
      <c r="A231" s="225" t="s">
        <v>1120</v>
      </c>
      <c r="B231" s="224" t="s">
        <v>1128</v>
      </c>
      <c r="C231" s="228" t="s">
        <v>372</v>
      </c>
      <c r="D231" s="228" t="s">
        <v>1201</v>
      </c>
      <c r="E231" s="227">
        <v>2008</v>
      </c>
      <c r="F231" s="296"/>
      <c r="G231" s="192" t="s">
        <v>372</v>
      </c>
      <c r="H231" s="236" t="s">
        <v>1201</v>
      </c>
      <c r="I231" s="192" t="s">
        <v>243</v>
      </c>
      <c r="J231" s="234" t="s">
        <v>1204</v>
      </c>
      <c r="K231" s="192" t="s">
        <v>424</v>
      </c>
      <c r="L231" s="234" t="s">
        <v>1205</v>
      </c>
    </row>
    <row r="232" spans="1:12" s="2" customFormat="1" ht="15.75" customHeight="1">
      <c r="A232" s="56"/>
      <c r="B232" s="204"/>
      <c r="C232" s="208"/>
      <c r="D232" s="209"/>
      <c r="E232" s="205"/>
      <c r="F232" s="278"/>
      <c r="G232" s="192"/>
      <c r="H232" s="230"/>
      <c r="I232" s="192"/>
      <c r="J232" s="230"/>
      <c r="K232" s="192"/>
      <c r="L232" s="230"/>
    </row>
    <row r="233" spans="1:12" s="2" customFormat="1" ht="15.75" customHeight="1">
      <c r="A233" s="220">
        <v>39752</v>
      </c>
      <c r="B233" s="219" t="s">
        <v>1134</v>
      </c>
      <c r="C233" s="208"/>
      <c r="D233" s="209"/>
      <c r="E233" s="206"/>
      <c r="F233" s="278"/>
      <c r="G233" s="3"/>
      <c r="H233" s="230"/>
      <c r="I233" s="192"/>
      <c r="J233" s="230"/>
      <c r="K233" s="192"/>
      <c r="L233" s="230"/>
    </row>
    <row r="234" spans="1:12" s="200" customFormat="1" ht="15.75">
      <c r="A234" s="225" t="s">
        <v>1118</v>
      </c>
      <c r="B234" s="231" t="s">
        <v>1135</v>
      </c>
      <c r="C234" s="228" t="s">
        <v>279</v>
      </c>
      <c r="D234" s="228" t="s">
        <v>1207</v>
      </c>
      <c r="E234" s="227">
        <v>2008</v>
      </c>
      <c r="F234" s="296"/>
      <c r="G234" s="192" t="s">
        <v>279</v>
      </c>
      <c r="H234" s="236" t="s">
        <v>1207</v>
      </c>
      <c r="I234" s="192" t="s">
        <v>387</v>
      </c>
      <c r="J234" s="234" t="s">
        <v>1208</v>
      </c>
      <c r="K234" s="192" t="s">
        <v>271</v>
      </c>
      <c r="L234" s="234" t="s">
        <v>1209</v>
      </c>
    </row>
    <row r="235" spans="1:12" s="2" customFormat="1" ht="15.75" customHeight="1">
      <c r="A235" s="225" t="s">
        <v>1120</v>
      </c>
      <c r="B235" s="224" t="s">
        <v>1164</v>
      </c>
      <c r="C235" s="228" t="s">
        <v>271</v>
      </c>
      <c r="D235" s="228" t="s">
        <v>1206</v>
      </c>
      <c r="E235" s="227">
        <v>2004</v>
      </c>
      <c r="F235" s="278"/>
      <c r="G235" s="192" t="s">
        <v>226</v>
      </c>
      <c r="H235" s="230" t="s">
        <v>1210</v>
      </c>
      <c r="I235" s="192" t="s">
        <v>951</v>
      </c>
      <c r="J235" s="230" t="s">
        <v>1211</v>
      </c>
      <c r="K235" s="192" t="s">
        <v>960</v>
      </c>
      <c r="L235" s="230" t="s">
        <v>1212</v>
      </c>
    </row>
    <row r="236" spans="1:12" s="2" customFormat="1" ht="15.75" customHeight="1">
      <c r="A236" s="56"/>
      <c r="B236" s="204"/>
      <c r="C236" s="208"/>
      <c r="D236" s="209"/>
      <c r="E236" s="206"/>
      <c r="F236" s="278"/>
      <c r="G236" s="3"/>
      <c r="H236" s="230"/>
      <c r="I236" s="192"/>
      <c r="J236" s="230"/>
      <c r="K236" s="192"/>
      <c r="L236" s="230"/>
    </row>
    <row r="237" spans="1:12" s="2" customFormat="1" ht="18.75">
      <c r="A237" s="220">
        <v>39752</v>
      </c>
      <c r="B237" s="219" t="s">
        <v>1136</v>
      </c>
      <c r="D237" s="203"/>
      <c r="F237" s="278"/>
      <c r="G237" s="218"/>
      <c r="H237" s="230"/>
      <c r="I237" s="192"/>
      <c r="J237" s="230"/>
      <c r="K237" s="192"/>
      <c r="L237" s="230"/>
    </row>
    <row r="238" spans="1:12" s="2" customFormat="1" ht="15.75" customHeight="1">
      <c r="A238" s="225" t="s">
        <v>1118</v>
      </c>
      <c r="B238" s="231" t="s">
        <v>1137</v>
      </c>
      <c r="C238" s="228" t="s">
        <v>317</v>
      </c>
      <c r="D238" s="228" t="s">
        <v>1213</v>
      </c>
      <c r="E238" s="227">
        <v>2008</v>
      </c>
      <c r="F238" s="278"/>
      <c r="G238" s="192" t="s">
        <v>317</v>
      </c>
      <c r="H238" s="240" t="s">
        <v>1213</v>
      </c>
      <c r="I238" s="216" t="s">
        <v>426</v>
      </c>
      <c r="J238" s="230" t="s">
        <v>1215</v>
      </c>
      <c r="K238" s="192" t="s">
        <v>394</v>
      </c>
      <c r="L238" s="230" t="s">
        <v>1216</v>
      </c>
    </row>
    <row r="239" spans="1:12" s="200" customFormat="1" ht="15.75">
      <c r="A239" s="225" t="s">
        <v>1120</v>
      </c>
      <c r="B239" s="224" t="s">
        <v>1164</v>
      </c>
      <c r="C239" s="228" t="s">
        <v>253</v>
      </c>
      <c r="D239" s="228" t="s">
        <v>1214</v>
      </c>
      <c r="E239" s="227">
        <v>2008</v>
      </c>
      <c r="F239" s="296"/>
      <c r="G239" s="192" t="s">
        <v>875</v>
      </c>
      <c r="H239" s="236" t="s">
        <v>1214</v>
      </c>
      <c r="I239" s="192" t="s">
        <v>243</v>
      </c>
      <c r="J239" s="234" t="s">
        <v>1217</v>
      </c>
      <c r="K239" s="192" t="s">
        <v>223</v>
      </c>
      <c r="L239" s="234" t="s">
        <v>1218</v>
      </c>
    </row>
    <row r="240" spans="1:12" s="200" customFormat="1" ht="18.75">
      <c r="A240" s="221"/>
      <c r="B240" s="222"/>
      <c r="D240" s="199"/>
      <c r="E240" s="206"/>
      <c r="F240" s="296"/>
      <c r="G240" s="3"/>
      <c r="H240" s="234"/>
      <c r="I240" s="192"/>
      <c r="J240" s="234"/>
      <c r="K240" s="192"/>
      <c r="L240" s="234"/>
    </row>
    <row r="241" spans="1:12" s="2" customFormat="1" ht="15.75" customHeight="1">
      <c r="A241" s="220">
        <v>39754</v>
      </c>
      <c r="B241" s="219" t="s">
        <v>1138</v>
      </c>
      <c r="C241" s="208"/>
      <c r="D241" s="209"/>
      <c r="E241" s="206"/>
      <c r="F241" s="278"/>
      <c r="G241" s="3"/>
      <c r="H241" s="230"/>
      <c r="I241" s="192"/>
      <c r="J241" s="230"/>
      <c r="K241" s="192"/>
      <c r="L241" s="230"/>
    </row>
    <row r="242" spans="1:12" s="200" customFormat="1" ht="15.75">
      <c r="A242" s="225" t="s">
        <v>1118</v>
      </c>
      <c r="B242" s="231" t="s">
        <v>1139</v>
      </c>
      <c r="C242" s="228" t="s">
        <v>279</v>
      </c>
      <c r="D242" s="228" t="s">
        <v>1219</v>
      </c>
      <c r="E242" s="227">
        <v>2006</v>
      </c>
      <c r="F242" s="296"/>
      <c r="G242" s="192" t="s">
        <v>279</v>
      </c>
      <c r="H242" s="234" t="s">
        <v>1221</v>
      </c>
      <c r="I242" s="192" t="s">
        <v>387</v>
      </c>
      <c r="J242" s="234" t="s">
        <v>1222</v>
      </c>
      <c r="K242" s="217" t="s">
        <v>623</v>
      </c>
      <c r="L242" s="234" t="s">
        <v>1223</v>
      </c>
    </row>
    <row r="243" spans="1:12" s="200" customFormat="1" ht="15.75">
      <c r="A243" s="225" t="s">
        <v>1120</v>
      </c>
      <c r="B243" s="224" t="s">
        <v>1164</v>
      </c>
      <c r="C243" s="228" t="s">
        <v>271</v>
      </c>
      <c r="D243" s="228" t="s">
        <v>1220</v>
      </c>
      <c r="E243" s="227">
        <v>2004</v>
      </c>
      <c r="F243" s="296"/>
      <c r="G243" s="192" t="s">
        <v>226</v>
      </c>
      <c r="H243" s="234" t="s">
        <v>1224</v>
      </c>
      <c r="I243" s="192" t="s">
        <v>951</v>
      </c>
      <c r="J243" s="234" t="s">
        <v>1225</v>
      </c>
      <c r="K243" s="192" t="s">
        <v>960</v>
      </c>
      <c r="L243" s="234" t="s">
        <v>1226</v>
      </c>
    </row>
    <row r="244" spans="1:12" s="200" customFormat="1" ht="18.75">
      <c r="A244" s="221"/>
      <c r="B244" s="222"/>
      <c r="D244" s="199"/>
      <c r="E244" s="206"/>
      <c r="F244" s="296"/>
      <c r="G244" s="3"/>
      <c r="H244" s="234"/>
      <c r="I244" s="192"/>
      <c r="J244" s="234"/>
      <c r="K244" s="192"/>
      <c r="L244" s="234"/>
    </row>
    <row r="245" spans="1:12" s="2" customFormat="1" ht="15.75" customHeight="1">
      <c r="A245" s="220">
        <v>39761</v>
      </c>
      <c r="B245" s="219" t="s">
        <v>1140</v>
      </c>
      <c r="C245" s="208"/>
      <c r="D245" s="209"/>
      <c r="E245" s="206"/>
      <c r="F245" s="278"/>
      <c r="G245" s="3"/>
      <c r="H245" s="230"/>
      <c r="I245" s="192"/>
      <c r="J245" s="235"/>
      <c r="K245" s="192"/>
      <c r="L245" s="230"/>
    </row>
    <row r="246" spans="1:12" s="200" customFormat="1" ht="15.75">
      <c r="A246" s="225" t="s">
        <v>1118</v>
      </c>
      <c r="B246" s="231" t="s">
        <v>1141</v>
      </c>
      <c r="C246" s="228" t="s">
        <v>279</v>
      </c>
      <c r="D246" s="228" t="s">
        <v>1227</v>
      </c>
      <c r="E246" s="227">
        <v>2007</v>
      </c>
      <c r="F246" s="296"/>
      <c r="G246" s="192" t="s">
        <v>279</v>
      </c>
      <c r="H246" s="234" t="s">
        <v>1229</v>
      </c>
      <c r="I246" s="192" t="s">
        <v>387</v>
      </c>
      <c r="J246" s="235" t="s">
        <v>1230</v>
      </c>
      <c r="K246" s="192" t="s">
        <v>70</v>
      </c>
      <c r="L246" s="234" t="s">
        <v>1231</v>
      </c>
    </row>
    <row r="247" spans="1:12" s="2" customFormat="1" ht="15.75" customHeight="1">
      <c r="A247" s="225" t="s">
        <v>1120</v>
      </c>
      <c r="B247" s="224" t="s">
        <v>1164</v>
      </c>
      <c r="C247" s="228" t="s">
        <v>248</v>
      </c>
      <c r="D247" s="228" t="s">
        <v>1228</v>
      </c>
      <c r="E247" s="227">
        <v>2007</v>
      </c>
      <c r="F247" s="278"/>
      <c r="G247" s="192" t="s">
        <v>951</v>
      </c>
      <c r="H247" s="230" t="s">
        <v>1232</v>
      </c>
      <c r="I247" s="192" t="s">
        <v>960</v>
      </c>
      <c r="J247" s="235" t="s">
        <v>1233</v>
      </c>
      <c r="K247" s="217" t="s">
        <v>226</v>
      </c>
      <c r="L247" s="230" t="s">
        <v>1234</v>
      </c>
    </row>
    <row r="248" spans="1:12" s="200" customFormat="1" ht="18.75">
      <c r="A248" s="221"/>
      <c r="B248" s="222"/>
      <c r="D248" s="199"/>
      <c r="F248" s="296"/>
      <c r="G248" s="3"/>
      <c r="H248" s="234"/>
      <c r="I248" s="192"/>
      <c r="J248" s="234"/>
      <c r="K248" s="192"/>
      <c r="L248" s="234"/>
    </row>
    <row r="249" spans="1:12" s="2" customFormat="1" ht="15.75" customHeight="1">
      <c r="A249" s="220">
        <v>39761</v>
      </c>
      <c r="B249" s="219" t="s">
        <v>1142</v>
      </c>
      <c r="C249" s="208"/>
      <c r="D249" s="209"/>
      <c r="E249" s="206"/>
      <c r="F249" s="278"/>
      <c r="G249" s="3"/>
      <c r="H249" s="230"/>
      <c r="I249" s="192"/>
      <c r="J249" s="230"/>
      <c r="K249" s="192"/>
      <c r="L249" s="230"/>
    </row>
    <row r="250" spans="1:12" s="2" customFormat="1" ht="15.75" customHeight="1">
      <c r="A250" s="225" t="s">
        <v>1118</v>
      </c>
      <c r="B250" s="231" t="s">
        <v>188</v>
      </c>
      <c r="C250" s="228" t="s">
        <v>317</v>
      </c>
      <c r="D250" s="228" t="s">
        <v>1235</v>
      </c>
      <c r="E250" s="227">
        <v>2008</v>
      </c>
      <c r="F250" s="278"/>
      <c r="G250" s="217" t="s">
        <v>317</v>
      </c>
      <c r="H250" s="240" t="s">
        <v>1235</v>
      </c>
      <c r="I250" s="217" t="s">
        <v>426</v>
      </c>
      <c r="J250" s="230" t="s">
        <v>1236</v>
      </c>
      <c r="K250" s="217" t="s">
        <v>251</v>
      </c>
      <c r="L250" s="230" t="s">
        <v>1239</v>
      </c>
    </row>
    <row r="251" spans="1:12" s="200" customFormat="1" ht="15.75">
      <c r="A251" s="225" t="s">
        <v>1120</v>
      </c>
      <c r="B251" s="224" t="s">
        <v>1164</v>
      </c>
      <c r="C251" s="228" t="s">
        <v>253</v>
      </c>
      <c r="D251" s="228" t="s">
        <v>1237</v>
      </c>
      <c r="E251" s="227">
        <v>2008</v>
      </c>
      <c r="F251" s="296"/>
      <c r="G251" s="217" t="s">
        <v>875</v>
      </c>
      <c r="H251" s="236" t="s">
        <v>1237</v>
      </c>
      <c r="I251" s="217" t="s">
        <v>1143</v>
      </c>
      <c r="J251" s="230" t="s">
        <v>1238</v>
      </c>
      <c r="K251" s="217" t="s">
        <v>1144</v>
      </c>
      <c r="L251" s="234" t="s">
        <v>1240</v>
      </c>
    </row>
    <row r="252" spans="1:12" s="2" customFormat="1" ht="15.75" customHeight="1">
      <c r="A252" s="56"/>
      <c r="B252" s="204"/>
      <c r="C252" s="208"/>
      <c r="D252" s="209"/>
      <c r="E252" s="205"/>
      <c r="F252" s="278"/>
      <c r="G252" s="192"/>
      <c r="H252" s="230"/>
      <c r="I252" s="192"/>
      <c r="J252" s="230"/>
      <c r="K252" s="192"/>
      <c r="L252" s="230"/>
    </row>
    <row r="253" spans="1:12" s="2" customFormat="1" ht="15.75" customHeight="1">
      <c r="A253" s="220">
        <v>39780</v>
      </c>
      <c r="B253" s="219" t="s">
        <v>1145</v>
      </c>
      <c r="C253" s="208"/>
      <c r="D253" s="209"/>
      <c r="E253" s="206"/>
      <c r="F253" s="278"/>
      <c r="G253" s="3"/>
      <c r="H253" s="230"/>
      <c r="I253" s="192"/>
      <c r="J253" s="230"/>
      <c r="K253" s="192"/>
      <c r="L253" s="230"/>
    </row>
    <row r="254" spans="1:12" s="200" customFormat="1" ht="15.75">
      <c r="A254" s="225" t="s">
        <v>1118</v>
      </c>
      <c r="B254" s="231" t="s">
        <v>1146</v>
      </c>
      <c r="C254" s="228" t="s">
        <v>279</v>
      </c>
      <c r="D254" s="228" t="s">
        <v>1242</v>
      </c>
      <c r="E254" s="227">
        <v>2008</v>
      </c>
      <c r="F254" s="296"/>
      <c r="G254" s="217" t="s">
        <v>279</v>
      </c>
      <c r="H254" s="236" t="s">
        <v>1242</v>
      </c>
      <c r="I254" s="217" t="s">
        <v>387</v>
      </c>
      <c r="J254" s="234" t="s">
        <v>1243</v>
      </c>
      <c r="K254" s="217" t="s">
        <v>623</v>
      </c>
      <c r="L254" s="234" t="s">
        <v>1244</v>
      </c>
    </row>
    <row r="255" spans="1:12" s="2" customFormat="1" ht="15.75" customHeight="1">
      <c r="A255" s="225" t="s">
        <v>1120</v>
      </c>
      <c r="B255" s="224" t="s">
        <v>1164</v>
      </c>
      <c r="C255" s="228" t="s">
        <v>248</v>
      </c>
      <c r="D255" s="228" t="s">
        <v>1241</v>
      </c>
      <c r="E255" s="227">
        <v>2007</v>
      </c>
      <c r="F255" s="278"/>
      <c r="G255" s="217" t="s">
        <v>226</v>
      </c>
      <c r="H255" s="230" t="s">
        <v>1245</v>
      </c>
      <c r="I255" s="217" t="s">
        <v>951</v>
      </c>
      <c r="J255" s="235" t="s">
        <v>1246</v>
      </c>
      <c r="K255" s="217" t="s">
        <v>960</v>
      </c>
      <c r="L255" s="230" t="s">
        <v>1247</v>
      </c>
    </row>
    <row r="256" spans="1:12" s="201" customFormat="1" ht="18.75">
      <c r="A256" s="5"/>
      <c r="B256" s="219"/>
      <c r="D256" s="203"/>
      <c r="F256" s="296"/>
      <c r="G256" s="3"/>
      <c r="H256" s="230"/>
      <c r="I256" s="192"/>
      <c r="J256" s="230"/>
      <c r="K256" s="192"/>
      <c r="L256" s="230"/>
    </row>
    <row r="257" spans="1:12" s="2" customFormat="1" ht="15.75" customHeight="1">
      <c r="A257" s="220">
        <v>39780</v>
      </c>
      <c r="B257" s="219" t="s">
        <v>1147</v>
      </c>
      <c r="C257" s="208"/>
      <c r="D257" s="209"/>
      <c r="E257" s="206"/>
      <c r="F257" s="278"/>
      <c r="G257" s="3"/>
      <c r="H257" s="230"/>
      <c r="I257" s="192"/>
      <c r="J257" s="230"/>
      <c r="K257" s="192"/>
      <c r="L257" s="230"/>
    </row>
    <row r="258" spans="1:12" s="200" customFormat="1" ht="15.75">
      <c r="A258" s="225" t="s">
        <v>1118</v>
      </c>
      <c r="B258" s="231" t="s">
        <v>1148</v>
      </c>
      <c r="C258" s="228" t="s">
        <v>86</v>
      </c>
      <c r="D258" s="228" t="s">
        <v>1248</v>
      </c>
      <c r="E258" s="227">
        <v>1981</v>
      </c>
      <c r="F258" s="296"/>
      <c r="G258" s="217" t="s">
        <v>317</v>
      </c>
      <c r="H258" s="234" t="s">
        <v>1250</v>
      </c>
      <c r="I258" s="217" t="s">
        <v>394</v>
      </c>
      <c r="J258" s="234" t="s">
        <v>1251</v>
      </c>
      <c r="K258" s="217" t="s">
        <v>426</v>
      </c>
      <c r="L258" s="234" t="s">
        <v>1252</v>
      </c>
    </row>
    <row r="259" spans="1:12" s="200" customFormat="1" ht="15.75">
      <c r="A259" s="225" t="s">
        <v>1120</v>
      </c>
      <c r="B259" s="224" t="s">
        <v>1164</v>
      </c>
      <c r="C259" s="228" t="s">
        <v>253</v>
      </c>
      <c r="D259" s="228" t="s">
        <v>1249</v>
      </c>
      <c r="E259" s="227">
        <v>2007</v>
      </c>
      <c r="F259" s="296"/>
      <c r="G259" s="217" t="s">
        <v>875</v>
      </c>
      <c r="H259" s="234" t="s">
        <v>1253</v>
      </c>
      <c r="I259" s="217" t="s">
        <v>1143</v>
      </c>
      <c r="J259" s="234" t="s">
        <v>1254</v>
      </c>
      <c r="K259" s="217" t="s">
        <v>240</v>
      </c>
      <c r="L259" s="234" t="s">
        <v>1255</v>
      </c>
    </row>
    <row r="260" spans="1:12" s="200" customFormat="1" ht="18.75">
      <c r="A260" s="221"/>
      <c r="B260" s="222"/>
      <c r="D260" s="199"/>
      <c r="F260" s="296"/>
      <c r="G260" s="3"/>
      <c r="H260" s="234"/>
      <c r="I260" s="192"/>
      <c r="J260" s="234"/>
      <c r="K260" s="192"/>
      <c r="L260" s="234"/>
    </row>
    <row r="261" spans="1:12" s="2" customFormat="1" ht="15.75" customHeight="1">
      <c r="A261" s="220">
        <v>39782</v>
      </c>
      <c r="B261" s="219" t="s">
        <v>1149</v>
      </c>
      <c r="C261" s="208"/>
      <c r="D261" s="209"/>
      <c r="E261" s="206"/>
      <c r="F261" s="278"/>
      <c r="G261" s="3"/>
      <c r="H261" s="230"/>
      <c r="I261" s="192"/>
      <c r="J261" s="235"/>
      <c r="K261" s="192"/>
      <c r="L261" s="230"/>
    </row>
    <row r="262" spans="1:12" s="2" customFormat="1" ht="15.75" customHeight="1">
      <c r="A262" s="225" t="s">
        <v>1118</v>
      </c>
      <c r="B262" s="231" t="s">
        <v>1150</v>
      </c>
      <c r="C262" s="228" t="s">
        <v>279</v>
      </c>
      <c r="D262" s="228" t="s">
        <v>1257</v>
      </c>
      <c r="E262" s="227">
        <v>2008</v>
      </c>
      <c r="F262" s="278"/>
      <c r="G262" s="217" t="s">
        <v>279</v>
      </c>
      <c r="H262" s="240" t="s">
        <v>1257</v>
      </c>
      <c r="I262" s="217" t="s">
        <v>387</v>
      </c>
      <c r="J262" s="235" t="s">
        <v>1258</v>
      </c>
      <c r="K262" s="217" t="s">
        <v>623</v>
      </c>
      <c r="L262" s="230" t="s">
        <v>1259</v>
      </c>
    </row>
    <row r="263" spans="1:12" s="2" customFormat="1" ht="15.75" customHeight="1">
      <c r="A263" s="225" t="s">
        <v>1120</v>
      </c>
      <c r="B263" s="224" t="s">
        <v>1164</v>
      </c>
      <c r="C263" s="228" t="s">
        <v>248</v>
      </c>
      <c r="D263" s="228" t="s">
        <v>1256</v>
      </c>
      <c r="E263" s="227">
        <v>2007</v>
      </c>
      <c r="F263" s="278"/>
      <c r="G263" s="217" t="s">
        <v>226</v>
      </c>
      <c r="H263" s="230" t="s">
        <v>1260</v>
      </c>
      <c r="I263" s="217" t="s">
        <v>951</v>
      </c>
      <c r="J263" s="235" t="s">
        <v>1261</v>
      </c>
      <c r="K263" s="217" t="s">
        <v>960</v>
      </c>
      <c r="L263" s="230" t="s">
        <v>1262</v>
      </c>
    </row>
    <row r="264" spans="1:12" s="2" customFormat="1" ht="15.75" customHeight="1">
      <c r="A264" s="56"/>
      <c r="B264" s="204"/>
      <c r="C264" s="208"/>
      <c r="D264" s="209"/>
      <c r="E264" s="205"/>
      <c r="F264" s="278"/>
      <c r="G264" s="192"/>
      <c r="H264" s="230"/>
      <c r="I264" s="192"/>
      <c r="J264" s="235"/>
      <c r="K264" s="192"/>
      <c r="L264" s="230"/>
    </row>
    <row r="265" spans="1:12" s="2" customFormat="1" ht="15.75" customHeight="1">
      <c r="A265" s="220">
        <v>39782</v>
      </c>
      <c r="B265" s="219" t="s">
        <v>1151</v>
      </c>
      <c r="C265" s="208"/>
      <c r="D265" s="209"/>
      <c r="E265" s="206"/>
      <c r="F265" s="278"/>
      <c r="G265" s="3"/>
      <c r="H265" s="230"/>
      <c r="I265" s="192"/>
      <c r="J265" s="230"/>
      <c r="K265" s="192"/>
      <c r="L265" s="230"/>
    </row>
    <row r="266" spans="1:12" s="2" customFormat="1" ht="15.75" customHeight="1">
      <c r="A266" s="225" t="s">
        <v>1118</v>
      </c>
      <c r="B266" s="231" t="s">
        <v>1152</v>
      </c>
      <c r="C266" s="228" t="s">
        <v>86</v>
      </c>
      <c r="D266" s="228" t="s">
        <v>1263</v>
      </c>
      <c r="E266" s="227">
        <v>1981</v>
      </c>
      <c r="F266" s="278"/>
      <c r="G266" s="217" t="s">
        <v>317</v>
      </c>
      <c r="H266" s="230" t="s">
        <v>1265</v>
      </c>
      <c r="I266" s="217" t="s">
        <v>394</v>
      </c>
      <c r="J266" s="230" t="s">
        <v>1266</v>
      </c>
      <c r="K266" s="217" t="s">
        <v>426</v>
      </c>
      <c r="L266" s="230" t="s">
        <v>1267</v>
      </c>
    </row>
    <row r="267" spans="1:12" s="2" customFormat="1" ht="15.75" customHeight="1">
      <c r="A267" s="225" t="s">
        <v>1120</v>
      </c>
      <c r="B267" s="224" t="s">
        <v>1164</v>
      </c>
      <c r="C267" s="228" t="s">
        <v>253</v>
      </c>
      <c r="D267" s="228" t="s">
        <v>1264</v>
      </c>
      <c r="E267" s="227">
        <v>2007</v>
      </c>
      <c r="F267" s="278"/>
      <c r="G267" s="217" t="s">
        <v>875</v>
      </c>
      <c r="H267" s="230" t="s">
        <v>1268</v>
      </c>
      <c r="I267" s="217" t="s">
        <v>1143</v>
      </c>
      <c r="J267" s="230" t="s">
        <v>1269</v>
      </c>
      <c r="K267" s="217" t="s">
        <v>240</v>
      </c>
      <c r="L267" s="230" t="s">
        <v>1270</v>
      </c>
    </row>
    <row r="268" spans="1:12" s="200" customFormat="1" ht="18.75">
      <c r="A268" s="221"/>
      <c r="B268" s="222"/>
      <c r="D268" s="199"/>
      <c r="G268" s="3"/>
      <c r="H268" s="234"/>
      <c r="I268" s="192"/>
      <c r="J268" s="234"/>
      <c r="K268" s="192"/>
      <c r="L268" s="234"/>
    </row>
  </sheetData>
  <sheetProtection/>
  <printOptions gridLines="1" horizontalCentered="1"/>
  <pageMargins left="0" right="0" top="0.3937007874015748" bottom="0.1968503937007874" header="0.5118110236220472" footer="0.5118110236220472"/>
  <pageSetup horizontalDpi="360" verticalDpi="36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27"/>
  <sheetViews>
    <sheetView zoomScalePageLayoutView="0" workbookViewId="0" topLeftCell="A1">
      <pane xSplit="2" ySplit="10" topLeftCell="C18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96" sqref="L196"/>
    </sheetView>
  </sheetViews>
  <sheetFormatPr defaultColWidth="9.140625" defaultRowHeight="12.75"/>
  <cols>
    <col min="1" max="1" width="7.00390625" style="137" customWidth="1"/>
    <col min="2" max="2" width="23.28125" style="137" customWidth="1"/>
    <col min="3" max="3" width="13.8515625" style="137" customWidth="1"/>
    <col min="4" max="4" width="11.00390625" style="137" customWidth="1"/>
    <col min="5" max="5" width="14.140625" style="137" customWidth="1"/>
    <col min="6" max="6" width="10.140625" style="137" bestFit="1" customWidth="1"/>
    <col min="7" max="7" width="7.57421875" style="137" customWidth="1"/>
    <col min="8" max="8" width="9.140625" style="137" customWidth="1"/>
    <col min="9" max="9" width="9.140625" style="138" customWidth="1"/>
    <col min="10" max="10" width="19.57421875" style="137" customWidth="1"/>
    <col min="11" max="11" width="14.28125" style="137" bestFit="1" customWidth="1"/>
    <col min="12" max="35" width="5.7109375" style="137" customWidth="1"/>
    <col min="36" max="36" width="6.421875" style="137" customWidth="1"/>
    <col min="37" max="37" width="6.57421875" style="137" customWidth="1"/>
    <col min="38" max="39" width="6.421875" style="137" customWidth="1"/>
    <col min="40" max="41" width="5.7109375" style="137" customWidth="1"/>
    <col min="42" max="43" width="6.421875" style="137" customWidth="1"/>
    <col min="44" max="44" width="5.421875" style="137" customWidth="1"/>
    <col min="45" max="46" width="5.7109375" style="137" customWidth="1"/>
    <col min="47" max="47" width="7.57421875" style="137" customWidth="1"/>
    <col min="48" max="48" width="5.7109375" style="137" customWidth="1"/>
    <col min="49" max="16384" width="9.140625" style="137" customWidth="1"/>
  </cols>
  <sheetData>
    <row r="1" spans="1:12" s="125" customFormat="1" ht="15.75">
      <c r="A1" s="114" t="s">
        <v>908</v>
      </c>
      <c r="B1" s="115" t="s">
        <v>197</v>
      </c>
      <c r="C1" s="116" t="s">
        <v>198</v>
      </c>
      <c r="D1" s="117" t="s">
        <v>199</v>
      </c>
      <c r="E1" s="118" t="s">
        <v>200</v>
      </c>
      <c r="F1" s="119">
        <v>2007</v>
      </c>
      <c r="G1" s="120" t="s">
        <v>1</v>
      </c>
      <c r="H1" s="121"/>
      <c r="I1" s="122" t="s">
        <v>95</v>
      </c>
      <c r="J1" s="123" t="s">
        <v>89</v>
      </c>
      <c r="K1" s="123" t="s">
        <v>94</v>
      </c>
      <c r="L1" s="124"/>
    </row>
    <row r="2" spans="4:12" s="125" customFormat="1" ht="15.75">
      <c r="D2" s="119"/>
      <c r="E2" s="126"/>
      <c r="F2" s="127"/>
      <c r="G2" s="121"/>
      <c r="H2" s="121"/>
      <c r="I2" s="128"/>
      <c r="J2" s="123" t="s">
        <v>90</v>
      </c>
      <c r="K2" s="123" t="s">
        <v>408</v>
      </c>
      <c r="L2" s="124"/>
    </row>
    <row r="3" spans="4:11" s="125" customFormat="1" ht="15.75">
      <c r="D3" s="119"/>
      <c r="F3" s="127"/>
      <c r="G3" s="121"/>
      <c r="H3" s="121"/>
      <c r="I3" s="128"/>
      <c r="J3" s="123" t="s">
        <v>91</v>
      </c>
      <c r="K3" s="123" t="s">
        <v>409</v>
      </c>
    </row>
    <row r="4" spans="2:11" s="129" customFormat="1" ht="15.75">
      <c r="B4" s="130" t="s">
        <v>294</v>
      </c>
      <c r="C4" s="125"/>
      <c r="D4" s="131"/>
      <c r="E4" s="125"/>
      <c r="F4" s="125"/>
      <c r="G4" s="121"/>
      <c r="H4" s="121"/>
      <c r="I4" s="128"/>
      <c r="J4" s="123" t="s">
        <v>92</v>
      </c>
      <c r="K4" s="123" t="s">
        <v>410</v>
      </c>
    </row>
    <row r="5" spans="2:11" s="125" customFormat="1" ht="15.75">
      <c r="B5" s="132"/>
      <c r="D5" s="133"/>
      <c r="E5" s="132"/>
      <c r="F5" s="132"/>
      <c r="G5" s="134"/>
      <c r="H5" s="134"/>
      <c r="I5" s="135"/>
      <c r="J5" s="123" t="s">
        <v>93</v>
      </c>
      <c r="K5" s="136" t="s">
        <v>411</v>
      </c>
    </row>
    <row r="7" spans="9:47" s="139" customFormat="1" ht="12.75">
      <c r="I7" s="179"/>
      <c r="L7" s="139" t="s">
        <v>201</v>
      </c>
      <c r="M7" s="139" t="s">
        <v>202</v>
      </c>
      <c r="N7" s="139" t="s">
        <v>201</v>
      </c>
      <c r="O7" s="139" t="s">
        <v>202</v>
      </c>
      <c r="P7" s="139" t="s">
        <v>201</v>
      </c>
      <c r="Q7" s="139" t="s">
        <v>202</v>
      </c>
      <c r="R7" s="139" t="s">
        <v>201</v>
      </c>
      <c r="S7" s="139" t="s">
        <v>202</v>
      </c>
      <c r="T7" s="139" t="s">
        <v>201</v>
      </c>
      <c r="U7" s="139" t="s">
        <v>202</v>
      </c>
      <c r="V7" s="139" t="s">
        <v>201</v>
      </c>
      <c r="W7" s="139" t="s">
        <v>202</v>
      </c>
      <c r="X7" s="139" t="s">
        <v>201</v>
      </c>
      <c r="Y7" s="139" t="s">
        <v>202</v>
      </c>
      <c r="Z7" s="139" t="s">
        <v>201</v>
      </c>
      <c r="AA7" s="139" t="s">
        <v>202</v>
      </c>
      <c r="AB7" s="139" t="s">
        <v>201</v>
      </c>
      <c r="AC7" s="139" t="s">
        <v>202</v>
      </c>
      <c r="AD7" s="139" t="s">
        <v>201</v>
      </c>
      <c r="AE7" s="139" t="s">
        <v>202</v>
      </c>
      <c r="AF7" s="139" t="s">
        <v>201</v>
      </c>
      <c r="AG7" s="139" t="s">
        <v>202</v>
      </c>
      <c r="AH7" s="139" t="s">
        <v>201</v>
      </c>
      <c r="AI7" s="139" t="s">
        <v>202</v>
      </c>
      <c r="AJ7" s="139" t="s">
        <v>47</v>
      </c>
      <c r="AK7" s="139" t="s">
        <v>47</v>
      </c>
      <c r="AL7" s="139" t="s">
        <v>201</v>
      </c>
      <c r="AM7" s="139" t="s">
        <v>202</v>
      </c>
      <c r="AN7" s="139" t="s">
        <v>201</v>
      </c>
      <c r="AO7" s="139" t="s">
        <v>202</v>
      </c>
      <c r="AP7" s="139" t="s">
        <v>201</v>
      </c>
      <c r="AQ7" s="139" t="s">
        <v>202</v>
      </c>
      <c r="AR7" s="139" t="s">
        <v>201</v>
      </c>
      <c r="AS7" s="139" t="s">
        <v>202</v>
      </c>
      <c r="AT7" s="139" t="s">
        <v>201</v>
      </c>
      <c r="AU7" s="139" t="s">
        <v>202</v>
      </c>
    </row>
    <row r="8" spans="9:47" s="139" customFormat="1" ht="12.75">
      <c r="I8" s="179"/>
      <c r="L8" s="139" t="s">
        <v>890</v>
      </c>
      <c r="M8" s="139" t="s">
        <v>890</v>
      </c>
      <c r="N8" s="139" t="s">
        <v>892</v>
      </c>
      <c r="O8" s="139" t="s">
        <v>892</v>
      </c>
      <c r="P8" s="139" t="s">
        <v>895</v>
      </c>
      <c r="Q8" s="139" t="s">
        <v>895</v>
      </c>
      <c r="R8" s="139" t="s">
        <v>894</v>
      </c>
      <c r="S8" s="139" t="s">
        <v>894</v>
      </c>
      <c r="T8" s="139" t="s">
        <v>890</v>
      </c>
      <c r="U8" s="139" t="s">
        <v>890</v>
      </c>
      <c r="V8" s="139" t="s">
        <v>892</v>
      </c>
      <c r="W8" s="139" t="s">
        <v>892</v>
      </c>
      <c r="X8" s="139" t="s">
        <v>895</v>
      </c>
      <c r="Y8" s="139" t="s">
        <v>895</v>
      </c>
      <c r="Z8" s="139" t="s">
        <v>894</v>
      </c>
      <c r="AA8" s="139" t="s">
        <v>894</v>
      </c>
      <c r="AB8" s="139" t="s">
        <v>890</v>
      </c>
      <c r="AC8" s="139" t="s">
        <v>890</v>
      </c>
      <c r="AD8" s="139" t="s">
        <v>892</v>
      </c>
      <c r="AE8" s="139" t="s">
        <v>892</v>
      </c>
      <c r="AF8" s="139" t="s">
        <v>895</v>
      </c>
      <c r="AG8" s="139" t="s">
        <v>895</v>
      </c>
      <c r="AH8" s="139" t="s">
        <v>894</v>
      </c>
      <c r="AI8" s="139" t="s">
        <v>894</v>
      </c>
      <c r="AJ8" s="139" t="s">
        <v>898</v>
      </c>
      <c r="AK8" s="139" t="s">
        <v>899</v>
      </c>
      <c r="AN8" s="139" t="s">
        <v>902</v>
      </c>
      <c r="AO8" s="139" t="s">
        <v>902</v>
      </c>
      <c r="AP8" s="139" t="s">
        <v>901</v>
      </c>
      <c r="AQ8" s="139" t="s">
        <v>901</v>
      </c>
      <c r="AR8" s="139" t="s">
        <v>890</v>
      </c>
      <c r="AS8" s="139" t="s">
        <v>890</v>
      </c>
      <c r="AT8" s="139" t="s">
        <v>902</v>
      </c>
      <c r="AU8" s="139" t="s">
        <v>902</v>
      </c>
    </row>
    <row r="9" spans="9:47" s="139" customFormat="1" ht="12.75">
      <c r="I9" s="179"/>
      <c r="L9" s="139" t="s">
        <v>891</v>
      </c>
      <c r="M9" s="139" t="s">
        <v>891</v>
      </c>
      <c r="N9" s="139" t="s">
        <v>893</v>
      </c>
      <c r="O9" s="139" t="s">
        <v>893</v>
      </c>
      <c r="P9" s="139" t="s">
        <v>896</v>
      </c>
      <c r="Q9" s="139" t="s">
        <v>896</v>
      </c>
      <c r="R9" s="139" t="s">
        <v>891</v>
      </c>
      <c r="S9" s="139" t="s">
        <v>891</v>
      </c>
      <c r="T9" s="139" t="s">
        <v>893</v>
      </c>
      <c r="U9" s="139" t="s">
        <v>893</v>
      </c>
      <c r="V9" s="139" t="s">
        <v>896</v>
      </c>
      <c r="W9" s="139" t="s">
        <v>896</v>
      </c>
      <c r="X9" s="139" t="s">
        <v>891</v>
      </c>
      <c r="Y9" s="139" t="s">
        <v>891</v>
      </c>
      <c r="Z9" s="139" t="s">
        <v>893</v>
      </c>
      <c r="AA9" s="139" t="s">
        <v>893</v>
      </c>
      <c r="AB9" s="139" t="s">
        <v>896</v>
      </c>
      <c r="AC9" s="139" t="s">
        <v>896</v>
      </c>
      <c r="AD9" s="139" t="s">
        <v>891</v>
      </c>
      <c r="AE9" s="139" t="s">
        <v>891</v>
      </c>
      <c r="AF9" s="139" t="s">
        <v>893</v>
      </c>
      <c r="AG9" s="139" t="s">
        <v>893</v>
      </c>
      <c r="AH9" s="139" t="s">
        <v>896</v>
      </c>
      <c r="AI9" s="139" t="s">
        <v>896</v>
      </c>
      <c r="AJ9" s="139" t="s">
        <v>897</v>
      </c>
      <c r="AK9" s="139" t="s">
        <v>897</v>
      </c>
      <c r="AL9" s="139" t="s">
        <v>900</v>
      </c>
      <c r="AM9" s="139" t="s">
        <v>900</v>
      </c>
      <c r="AN9" s="139" t="s">
        <v>896</v>
      </c>
      <c r="AO9" s="139" t="s">
        <v>896</v>
      </c>
      <c r="AP9" s="139" t="s">
        <v>893</v>
      </c>
      <c r="AQ9" s="139" t="s">
        <v>893</v>
      </c>
      <c r="AR9" s="139" t="s">
        <v>891</v>
      </c>
      <c r="AS9" s="139" t="s">
        <v>891</v>
      </c>
      <c r="AT9" s="139" t="s">
        <v>903</v>
      </c>
      <c r="AU9" s="139" t="s">
        <v>903</v>
      </c>
    </row>
    <row r="10" spans="3:49" s="139" customFormat="1" ht="25.5">
      <c r="C10" s="140" t="s">
        <v>0</v>
      </c>
      <c r="D10" s="133" t="s">
        <v>95</v>
      </c>
      <c r="E10" s="141" t="s">
        <v>193</v>
      </c>
      <c r="F10" s="141" t="s">
        <v>194</v>
      </c>
      <c r="G10" s="141" t="s">
        <v>170</v>
      </c>
      <c r="H10" s="141" t="s">
        <v>49</v>
      </c>
      <c r="I10" s="142" t="s">
        <v>2</v>
      </c>
      <c r="L10" s="143">
        <v>1</v>
      </c>
      <c r="M10" s="143">
        <v>2</v>
      </c>
      <c r="N10" s="143">
        <v>3</v>
      </c>
      <c r="O10" s="143">
        <v>4</v>
      </c>
      <c r="P10" s="143">
        <v>5</v>
      </c>
      <c r="Q10" s="143">
        <v>6</v>
      </c>
      <c r="R10" s="143">
        <v>7</v>
      </c>
      <c r="S10" s="143">
        <v>8</v>
      </c>
      <c r="T10" s="143">
        <v>9</v>
      </c>
      <c r="U10" s="143">
        <v>10</v>
      </c>
      <c r="V10" s="143">
        <v>11</v>
      </c>
      <c r="W10" s="143">
        <v>12</v>
      </c>
      <c r="X10" s="143">
        <v>13</v>
      </c>
      <c r="Y10" s="143">
        <v>14</v>
      </c>
      <c r="Z10" s="143">
        <v>15</v>
      </c>
      <c r="AA10" s="143">
        <v>16</v>
      </c>
      <c r="AB10" s="143">
        <v>17</v>
      </c>
      <c r="AC10" s="143">
        <v>18</v>
      </c>
      <c r="AD10" s="143">
        <v>19</v>
      </c>
      <c r="AE10" s="143">
        <v>20</v>
      </c>
      <c r="AF10" s="143">
        <v>21</v>
      </c>
      <c r="AG10" s="143">
        <v>22</v>
      </c>
      <c r="AH10" s="143">
        <v>23</v>
      </c>
      <c r="AI10" s="143">
        <v>24</v>
      </c>
      <c r="AJ10" s="143">
        <v>25</v>
      </c>
      <c r="AK10" s="143">
        <v>26</v>
      </c>
      <c r="AL10" s="143">
        <v>27</v>
      </c>
      <c r="AM10" s="143">
        <v>28</v>
      </c>
      <c r="AN10" s="143">
        <v>29</v>
      </c>
      <c r="AO10" s="143">
        <v>30</v>
      </c>
      <c r="AP10" s="143">
        <v>31</v>
      </c>
      <c r="AQ10" s="143">
        <v>32</v>
      </c>
      <c r="AR10" s="143">
        <v>33</v>
      </c>
      <c r="AS10" s="143">
        <v>34</v>
      </c>
      <c r="AT10" s="143">
        <v>35</v>
      </c>
      <c r="AU10" s="143">
        <v>36</v>
      </c>
      <c r="AV10" s="131" t="s">
        <v>422</v>
      </c>
      <c r="AW10" s="179">
        <v>0.5</v>
      </c>
    </row>
    <row r="11" ht="15">
      <c r="AV11" s="144"/>
    </row>
    <row r="12" spans="1:49" s="148" customFormat="1" ht="15.75">
      <c r="A12" s="145" t="s">
        <v>201</v>
      </c>
      <c r="B12" s="146" t="s">
        <v>875</v>
      </c>
      <c r="C12" s="115" t="s">
        <v>197</v>
      </c>
      <c r="D12" s="145">
        <v>9</v>
      </c>
      <c r="E12" s="169" t="s">
        <v>655</v>
      </c>
      <c r="F12" s="147" t="s">
        <v>549</v>
      </c>
      <c r="G12" s="148">
        <v>1997</v>
      </c>
      <c r="H12" s="144">
        <f aca="true" t="shared" si="0" ref="H12:H79">$F$1-G12</f>
        <v>10</v>
      </c>
      <c r="I12" s="149">
        <v>3</v>
      </c>
      <c r="J12" s="146" t="s">
        <v>665</v>
      </c>
      <c r="K12" s="146" t="s">
        <v>666</v>
      </c>
      <c r="X12" s="148">
        <v>1</v>
      </c>
      <c r="AB12" s="148">
        <v>1</v>
      </c>
      <c r="AD12" s="148">
        <v>1</v>
      </c>
      <c r="AH12" s="148">
        <v>1</v>
      </c>
      <c r="AN12" s="148">
        <v>1</v>
      </c>
      <c r="AT12" s="148">
        <v>1</v>
      </c>
      <c r="AV12" s="144">
        <f aca="true" t="shared" si="1" ref="AV12:AV79">SUM(L12:AU12)</f>
        <v>6</v>
      </c>
      <c r="AW12" s="149">
        <f>AV12*$AW$10</f>
        <v>3</v>
      </c>
    </row>
    <row r="13" spans="1:49" s="148" customFormat="1" ht="15.75">
      <c r="A13" s="145" t="s">
        <v>201</v>
      </c>
      <c r="B13" s="146" t="s">
        <v>878</v>
      </c>
      <c r="C13" s="116" t="s">
        <v>198</v>
      </c>
      <c r="D13" s="145">
        <v>8</v>
      </c>
      <c r="E13" s="169" t="s">
        <v>659</v>
      </c>
      <c r="F13" s="147" t="s">
        <v>546</v>
      </c>
      <c r="G13" s="148">
        <v>1995</v>
      </c>
      <c r="H13" s="144">
        <f t="shared" si="0"/>
        <v>12</v>
      </c>
      <c r="I13" s="149">
        <v>5</v>
      </c>
      <c r="J13" s="146" t="s">
        <v>661</v>
      </c>
      <c r="K13" s="146" t="s">
        <v>662</v>
      </c>
      <c r="L13" s="148">
        <v>1</v>
      </c>
      <c r="P13" s="148">
        <v>1</v>
      </c>
      <c r="R13" s="148">
        <v>1</v>
      </c>
      <c r="V13" s="148">
        <v>1</v>
      </c>
      <c r="X13" s="148">
        <v>1</v>
      </c>
      <c r="AB13" s="148">
        <v>1</v>
      </c>
      <c r="AD13" s="148">
        <v>1</v>
      </c>
      <c r="AH13" s="148">
        <v>1</v>
      </c>
      <c r="AN13" s="148">
        <v>1</v>
      </c>
      <c r="AT13" s="148">
        <v>1</v>
      </c>
      <c r="AV13" s="144">
        <f t="shared" si="1"/>
        <v>10</v>
      </c>
      <c r="AW13" s="149">
        <f aca="true" t="shared" si="2" ref="AW13:AW76">AV13*$AW$10</f>
        <v>5</v>
      </c>
    </row>
    <row r="14" spans="1:49" s="148" customFormat="1" ht="15.75">
      <c r="A14" s="145" t="s">
        <v>201</v>
      </c>
      <c r="B14" s="146" t="s">
        <v>373</v>
      </c>
      <c r="C14" s="116" t="s">
        <v>198</v>
      </c>
      <c r="D14" s="145">
        <v>8</v>
      </c>
      <c r="E14" s="146" t="s">
        <v>659</v>
      </c>
      <c r="F14" s="147" t="s">
        <v>452</v>
      </c>
      <c r="G14" s="148">
        <v>1994</v>
      </c>
      <c r="H14" s="144">
        <f t="shared" si="0"/>
        <v>13</v>
      </c>
      <c r="I14" s="149">
        <v>3</v>
      </c>
      <c r="J14" s="146" t="s">
        <v>663</v>
      </c>
      <c r="K14" s="146" t="s">
        <v>664</v>
      </c>
      <c r="X14" s="148">
        <v>1</v>
      </c>
      <c r="AB14" s="148">
        <v>1</v>
      </c>
      <c r="AD14" s="148">
        <v>1</v>
      </c>
      <c r="AH14" s="148">
        <v>1</v>
      </c>
      <c r="AN14" s="148">
        <v>1</v>
      </c>
      <c r="AT14" s="148">
        <v>1</v>
      </c>
      <c r="AV14" s="144">
        <f t="shared" si="1"/>
        <v>6</v>
      </c>
      <c r="AW14" s="149">
        <f t="shared" si="2"/>
        <v>3</v>
      </c>
    </row>
    <row r="15" spans="1:49" s="148" customFormat="1" ht="15.75">
      <c r="A15" s="145" t="s">
        <v>201</v>
      </c>
      <c r="B15" s="146" t="s">
        <v>238</v>
      </c>
      <c r="C15" s="115" t="s">
        <v>197</v>
      </c>
      <c r="D15" s="145">
        <v>8</v>
      </c>
      <c r="E15" s="146" t="s">
        <v>659</v>
      </c>
      <c r="F15" s="147" t="s">
        <v>525</v>
      </c>
      <c r="G15" s="148">
        <v>1996</v>
      </c>
      <c r="H15" s="144">
        <f t="shared" si="0"/>
        <v>11</v>
      </c>
      <c r="I15" s="149">
        <v>3</v>
      </c>
      <c r="J15" s="146" t="s">
        <v>667</v>
      </c>
      <c r="K15" s="146" t="s">
        <v>668</v>
      </c>
      <c r="L15" s="148">
        <v>1</v>
      </c>
      <c r="P15" s="148">
        <v>1</v>
      </c>
      <c r="V15" s="148">
        <v>1</v>
      </c>
      <c r="X15" s="148">
        <v>1</v>
      </c>
      <c r="AB15" s="148">
        <v>1</v>
      </c>
      <c r="AD15" s="148">
        <v>1</v>
      </c>
      <c r="AV15" s="144">
        <f t="shared" si="1"/>
        <v>6</v>
      </c>
      <c r="AW15" s="149">
        <f t="shared" si="2"/>
        <v>3</v>
      </c>
    </row>
    <row r="16" spans="1:49" s="148" customFormat="1" ht="15.75">
      <c r="A16" s="145" t="s">
        <v>201</v>
      </c>
      <c r="B16" s="146" t="s">
        <v>372</v>
      </c>
      <c r="C16" s="115" t="s">
        <v>197</v>
      </c>
      <c r="D16" s="145">
        <v>8</v>
      </c>
      <c r="E16" s="146" t="s">
        <v>659</v>
      </c>
      <c r="F16" s="160">
        <v>35149</v>
      </c>
      <c r="G16" s="148">
        <v>1996</v>
      </c>
      <c r="H16" s="144">
        <f t="shared" si="0"/>
        <v>11</v>
      </c>
      <c r="I16" s="149">
        <v>3</v>
      </c>
      <c r="J16" s="146" t="s">
        <v>671</v>
      </c>
      <c r="K16" s="146" t="s">
        <v>664</v>
      </c>
      <c r="X16" s="148">
        <v>1</v>
      </c>
      <c r="AB16" s="148">
        <v>1</v>
      </c>
      <c r="AD16" s="148">
        <v>1</v>
      </c>
      <c r="AH16" s="148">
        <v>1</v>
      </c>
      <c r="AN16" s="148">
        <v>1</v>
      </c>
      <c r="AT16" s="148">
        <v>1</v>
      </c>
      <c r="AV16" s="144">
        <f t="shared" si="1"/>
        <v>6</v>
      </c>
      <c r="AW16" s="149">
        <f t="shared" si="2"/>
        <v>3</v>
      </c>
    </row>
    <row r="17" spans="1:49" s="148" customFormat="1" ht="15.75">
      <c r="A17" s="145" t="s">
        <v>201</v>
      </c>
      <c r="B17" s="146" t="s">
        <v>576</v>
      </c>
      <c r="C17" s="114" t="s">
        <v>196</v>
      </c>
      <c r="D17" s="145">
        <v>3</v>
      </c>
      <c r="E17" s="146" t="s">
        <v>177</v>
      </c>
      <c r="F17" s="147" t="s">
        <v>444</v>
      </c>
      <c r="G17" s="148">
        <v>2000</v>
      </c>
      <c r="H17" s="144">
        <f t="shared" si="0"/>
        <v>7</v>
      </c>
      <c r="I17" s="161"/>
      <c r="J17" s="183" t="s">
        <v>935</v>
      </c>
      <c r="K17" s="146" t="s">
        <v>672</v>
      </c>
      <c r="N17" s="148">
        <v>1</v>
      </c>
      <c r="T17" s="148">
        <v>1</v>
      </c>
      <c r="Z17" s="148">
        <v>1</v>
      </c>
      <c r="AF17" s="148">
        <v>1</v>
      </c>
      <c r="AP17" s="148">
        <v>1</v>
      </c>
      <c r="AV17" s="144">
        <f t="shared" si="1"/>
        <v>5</v>
      </c>
      <c r="AW17" s="149">
        <f t="shared" si="2"/>
        <v>2.5</v>
      </c>
    </row>
    <row r="18" spans="1:49" s="148" customFormat="1" ht="15.75">
      <c r="A18" s="145" t="s">
        <v>201</v>
      </c>
      <c r="B18" s="146" t="s">
        <v>426</v>
      </c>
      <c r="C18" s="116" t="s">
        <v>198</v>
      </c>
      <c r="D18" s="145">
        <v>8</v>
      </c>
      <c r="E18" s="146" t="s">
        <v>659</v>
      </c>
      <c r="F18" s="147" t="s">
        <v>533</v>
      </c>
      <c r="G18" s="148">
        <v>1994</v>
      </c>
      <c r="H18" s="144">
        <f t="shared" si="0"/>
        <v>13</v>
      </c>
      <c r="I18" s="149">
        <v>4</v>
      </c>
      <c r="J18" s="146" t="s">
        <v>673</v>
      </c>
      <c r="K18" s="146" t="s">
        <v>674</v>
      </c>
      <c r="L18" s="148">
        <v>1</v>
      </c>
      <c r="P18" s="148">
        <v>1</v>
      </c>
      <c r="R18" s="148">
        <v>1</v>
      </c>
      <c r="V18" s="148">
        <v>1</v>
      </c>
      <c r="X18" s="148">
        <v>1</v>
      </c>
      <c r="AB18" s="148">
        <v>1</v>
      </c>
      <c r="AD18" s="148">
        <v>1</v>
      </c>
      <c r="AN18" s="148">
        <v>1</v>
      </c>
      <c r="AV18" s="144">
        <f t="shared" si="1"/>
        <v>8</v>
      </c>
      <c r="AW18" s="149">
        <f t="shared" si="2"/>
        <v>4</v>
      </c>
    </row>
    <row r="19" spans="1:49" s="148" customFormat="1" ht="15.75">
      <c r="A19" s="145" t="s">
        <v>201</v>
      </c>
      <c r="B19" s="146" t="s">
        <v>598</v>
      </c>
      <c r="C19" s="116" t="s">
        <v>198</v>
      </c>
      <c r="D19" s="145">
        <v>8</v>
      </c>
      <c r="E19" s="146" t="s">
        <v>659</v>
      </c>
      <c r="F19" s="147" t="s">
        <v>476</v>
      </c>
      <c r="G19" s="148">
        <v>1995</v>
      </c>
      <c r="H19" s="144">
        <f t="shared" si="0"/>
        <v>12</v>
      </c>
      <c r="I19" s="149">
        <v>1.5</v>
      </c>
      <c r="J19" s="146" t="s">
        <v>676</v>
      </c>
      <c r="K19" s="146" t="s">
        <v>677</v>
      </c>
      <c r="X19" s="148">
        <v>1</v>
      </c>
      <c r="AB19" s="148">
        <v>1</v>
      </c>
      <c r="AN19" s="148">
        <v>1</v>
      </c>
      <c r="AV19" s="144">
        <f t="shared" si="1"/>
        <v>3</v>
      </c>
      <c r="AW19" s="149">
        <f t="shared" si="2"/>
        <v>1.5</v>
      </c>
    </row>
    <row r="20" spans="1:49" s="148" customFormat="1" ht="15.75">
      <c r="A20" s="145" t="s">
        <v>201</v>
      </c>
      <c r="B20" s="146" t="s">
        <v>609</v>
      </c>
      <c r="C20" s="114" t="s">
        <v>196</v>
      </c>
      <c r="D20" s="145">
        <v>1</v>
      </c>
      <c r="E20" s="146" t="s">
        <v>179</v>
      </c>
      <c r="F20" s="150">
        <v>36195</v>
      </c>
      <c r="G20" s="148">
        <v>1999</v>
      </c>
      <c r="H20" s="144">
        <f t="shared" si="0"/>
        <v>8</v>
      </c>
      <c r="I20" s="149"/>
      <c r="J20" s="146" t="s">
        <v>678</v>
      </c>
      <c r="K20" s="146" t="s">
        <v>679</v>
      </c>
      <c r="AV20" s="144">
        <f t="shared" si="1"/>
        <v>0</v>
      </c>
      <c r="AW20" s="149">
        <f t="shared" si="2"/>
        <v>0</v>
      </c>
    </row>
    <row r="21" spans="1:49" s="148" customFormat="1" ht="15.75">
      <c r="A21" s="145" t="s">
        <v>201</v>
      </c>
      <c r="B21" s="146" t="s">
        <v>243</v>
      </c>
      <c r="C21" s="115" t="s">
        <v>197</v>
      </c>
      <c r="D21" s="145">
        <v>9</v>
      </c>
      <c r="E21" s="169" t="s">
        <v>655</v>
      </c>
      <c r="F21" s="147" t="s">
        <v>547</v>
      </c>
      <c r="G21" s="148">
        <v>1996</v>
      </c>
      <c r="H21" s="144">
        <f t="shared" si="0"/>
        <v>11</v>
      </c>
      <c r="I21" s="149">
        <v>5</v>
      </c>
      <c r="J21" s="146" t="s">
        <v>685</v>
      </c>
      <c r="K21" s="146" t="s">
        <v>686</v>
      </c>
      <c r="L21" s="148">
        <v>1</v>
      </c>
      <c r="P21" s="148">
        <v>1</v>
      </c>
      <c r="R21" s="148">
        <v>1</v>
      </c>
      <c r="V21" s="148">
        <v>1</v>
      </c>
      <c r="X21" s="148">
        <v>1</v>
      </c>
      <c r="AB21" s="148">
        <v>1</v>
      </c>
      <c r="AD21" s="148">
        <v>1</v>
      </c>
      <c r="AH21" s="148">
        <v>1</v>
      </c>
      <c r="AN21" s="148">
        <v>1</v>
      </c>
      <c r="AT21" s="148">
        <v>1</v>
      </c>
      <c r="AV21" s="144">
        <f t="shared" si="1"/>
        <v>10</v>
      </c>
      <c r="AW21" s="149">
        <f t="shared" si="2"/>
        <v>5</v>
      </c>
    </row>
    <row r="22" spans="1:49" s="148" customFormat="1" ht="15.75">
      <c r="A22" s="145" t="s">
        <v>201</v>
      </c>
      <c r="B22" s="146" t="s">
        <v>619</v>
      </c>
      <c r="C22" s="114" t="s">
        <v>196</v>
      </c>
      <c r="D22" s="145">
        <v>1</v>
      </c>
      <c r="E22" s="146" t="s">
        <v>179</v>
      </c>
      <c r="F22" s="147" t="s">
        <v>508</v>
      </c>
      <c r="G22" s="148">
        <v>1998</v>
      </c>
      <c r="H22" s="144">
        <f t="shared" si="0"/>
        <v>9</v>
      </c>
      <c r="I22" s="149"/>
      <c r="J22" s="146" t="s">
        <v>689</v>
      </c>
      <c r="K22" s="146" t="s">
        <v>690</v>
      </c>
      <c r="AV22" s="144">
        <f t="shared" si="1"/>
        <v>0</v>
      </c>
      <c r="AW22" s="149">
        <f t="shared" si="2"/>
        <v>0</v>
      </c>
    </row>
    <row r="23" spans="1:49" s="148" customFormat="1" ht="15.75">
      <c r="A23" s="145" t="s">
        <v>201</v>
      </c>
      <c r="B23" s="146" t="s">
        <v>608</v>
      </c>
      <c r="C23" s="118" t="s">
        <v>200</v>
      </c>
      <c r="D23" s="151"/>
      <c r="E23" s="151"/>
      <c r="F23" s="147" t="s">
        <v>486</v>
      </c>
      <c r="G23" s="148">
        <v>1964</v>
      </c>
      <c r="H23" s="144">
        <f t="shared" si="0"/>
        <v>43</v>
      </c>
      <c r="I23" s="149"/>
      <c r="J23" s="146" t="s">
        <v>691</v>
      </c>
      <c r="K23" s="146" t="s">
        <v>657</v>
      </c>
      <c r="AV23" s="144">
        <f t="shared" si="1"/>
        <v>0</v>
      </c>
      <c r="AW23" s="149">
        <f t="shared" si="2"/>
        <v>0</v>
      </c>
    </row>
    <row r="24" spans="1:49" s="148" customFormat="1" ht="15.75">
      <c r="A24" s="145" t="s">
        <v>201</v>
      </c>
      <c r="B24" s="146" t="s">
        <v>572</v>
      </c>
      <c r="C24" s="114" t="s">
        <v>196</v>
      </c>
      <c r="D24" s="145">
        <v>1</v>
      </c>
      <c r="E24" s="146" t="s">
        <v>179</v>
      </c>
      <c r="F24" s="150">
        <v>38004</v>
      </c>
      <c r="G24" s="148">
        <v>2004</v>
      </c>
      <c r="H24" s="144">
        <f t="shared" si="0"/>
        <v>3</v>
      </c>
      <c r="I24" s="149"/>
      <c r="J24" s="146" t="s">
        <v>694</v>
      </c>
      <c r="K24" s="146" t="s">
        <v>695</v>
      </c>
      <c r="AV24" s="144">
        <f t="shared" si="1"/>
        <v>0</v>
      </c>
      <c r="AW24" s="149">
        <f t="shared" si="2"/>
        <v>0</v>
      </c>
    </row>
    <row r="25" spans="1:49" s="148" customFormat="1" ht="15.75">
      <c r="A25" s="145" t="s">
        <v>201</v>
      </c>
      <c r="B25" s="146" t="s">
        <v>341</v>
      </c>
      <c r="C25" s="114" t="s">
        <v>196</v>
      </c>
      <c r="D25" s="146"/>
      <c r="E25" s="146"/>
      <c r="F25" s="147" t="s">
        <v>445</v>
      </c>
      <c r="G25" s="148">
        <v>2000</v>
      </c>
      <c r="H25" s="144">
        <f t="shared" si="0"/>
        <v>7</v>
      </c>
      <c r="I25" s="149"/>
      <c r="J25" s="146" t="s">
        <v>694</v>
      </c>
      <c r="K25" s="146" t="s">
        <v>696</v>
      </c>
      <c r="AV25" s="144">
        <f t="shared" si="1"/>
        <v>0</v>
      </c>
      <c r="AW25" s="149">
        <f t="shared" si="2"/>
        <v>0</v>
      </c>
    </row>
    <row r="26" spans="1:49" s="148" customFormat="1" ht="15.75">
      <c r="A26" s="145" t="s">
        <v>201</v>
      </c>
      <c r="B26" s="146" t="s">
        <v>614</v>
      </c>
      <c r="C26" s="116" t="s">
        <v>198</v>
      </c>
      <c r="D26" s="145">
        <v>9</v>
      </c>
      <c r="E26" s="146" t="s">
        <v>655</v>
      </c>
      <c r="F26" s="147" t="s">
        <v>500</v>
      </c>
      <c r="G26" s="148">
        <v>1994</v>
      </c>
      <c r="H26" s="144">
        <f t="shared" si="0"/>
        <v>13</v>
      </c>
      <c r="I26" s="149"/>
      <c r="J26" s="146" t="s">
        <v>697</v>
      </c>
      <c r="K26" s="146" t="s">
        <v>698</v>
      </c>
      <c r="AV26" s="144">
        <f t="shared" si="1"/>
        <v>0</v>
      </c>
      <c r="AW26" s="149">
        <f t="shared" si="2"/>
        <v>0</v>
      </c>
    </row>
    <row r="27" spans="1:49" s="148" customFormat="1" ht="15.75">
      <c r="A27" s="145" t="s">
        <v>201</v>
      </c>
      <c r="B27" s="146" t="s">
        <v>240</v>
      </c>
      <c r="C27" s="115" t="s">
        <v>197</v>
      </c>
      <c r="D27" s="145">
        <v>7</v>
      </c>
      <c r="E27" s="146" t="s">
        <v>329</v>
      </c>
      <c r="F27" s="147" t="s">
        <v>502</v>
      </c>
      <c r="G27" s="148">
        <v>1996</v>
      </c>
      <c r="H27" s="144">
        <f t="shared" si="0"/>
        <v>11</v>
      </c>
      <c r="I27" s="149">
        <v>3</v>
      </c>
      <c r="J27" s="183" t="s">
        <v>925</v>
      </c>
      <c r="K27" s="146" t="s">
        <v>699</v>
      </c>
      <c r="L27" s="148">
        <v>1</v>
      </c>
      <c r="P27" s="148">
        <v>1</v>
      </c>
      <c r="V27" s="148">
        <v>1</v>
      </c>
      <c r="X27" s="148">
        <v>1</v>
      </c>
      <c r="AB27" s="148">
        <v>1</v>
      </c>
      <c r="AD27" s="148">
        <v>1</v>
      </c>
      <c r="AN27" s="190">
        <v>1</v>
      </c>
      <c r="AP27" s="190">
        <v>1</v>
      </c>
      <c r="AV27" s="144">
        <f t="shared" si="1"/>
        <v>8</v>
      </c>
      <c r="AW27" s="149">
        <f t="shared" si="2"/>
        <v>4</v>
      </c>
    </row>
    <row r="28" spans="1:49" s="148" customFormat="1" ht="15.75">
      <c r="A28" s="145" t="s">
        <v>201</v>
      </c>
      <c r="B28" s="146" t="s">
        <v>631</v>
      </c>
      <c r="C28" s="118" t="s">
        <v>200</v>
      </c>
      <c r="D28" s="151"/>
      <c r="E28" s="151"/>
      <c r="F28" s="147" t="s">
        <v>527</v>
      </c>
      <c r="G28" s="148">
        <v>1962</v>
      </c>
      <c r="H28" s="144">
        <f t="shared" si="0"/>
        <v>45</v>
      </c>
      <c r="I28" s="149"/>
      <c r="J28" s="146" t="s">
        <v>700</v>
      </c>
      <c r="K28" s="146" t="s">
        <v>701</v>
      </c>
      <c r="AV28" s="144">
        <f t="shared" si="1"/>
        <v>0</v>
      </c>
      <c r="AW28" s="149">
        <f t="shared" si="2"/>
        <v>0</v>
      </c>
    </row>
    <row r="29" spans="1:49" s="148" customFormat="1" ht="15.75">
      <c r="A29" s="145" t="s">
        <v>201</v>
      </c>
      <c r="B29" s="146" t="s">
        <v>273</v>
      </c>
      <c r="C29" s="118" t="s">
        <v>200</v>
      </c>
      <c r="D29" s="145">
        <v>9</v>
      </c>
      <c r="E29" s="146" t="s">
        <v>655</v>
      </c>
      <c r="F29" s="147" t="s">
        <v>540</v>
      </c>
      <c r="G29" s="148">
        <v>1991</v>
      </c>
      <c r="H29" s="144">
        <f t="shared" si="0"/>
        <v>16</v>
      </c>
      <c r="I29" s="149">
        <v>2</v>
      </c>
      <c r="J29" s="146" t="s">
        <v>703</v>
      </c>
      <c r="K29" s="146" t="s">
        <v>693</v>
      </c>
      <c r="AB29" s="148">
        <v>1</v>
      </c>
      <c r="AD29" s="148">
        <v>1</v>
      </c>
      <c r="AH29" s="148">
        <v>1</v>
      </c>
      <c r="AN29" s="148">
        <v>1</v>
      </c>
      <c r="AV29" s="144">
        <f t="shared" si="1"/>
        <v>4</v>
      </c>
      <c r="AW29" s="149">
        <f t="shared" si="2"/>
        <v>2</v>
      </c>
    </row>
    <row r="30" spans="1:49" s="148" customFormat="1" ht="15.75">
      <c r="A30" s="145" t="s">
        <v>201</v>
      </c>
      <c r="B30" s="146" t="s">
        <v>615</v>
      </c>
      <c r="C30" s="118" t="s">
        <v>200</v>
      </c>
      <c r="D30" s="151"/>
      <c r="E30" s="151"/>
      <c r="F30" s="147" t="s">
        <v>501</v>
      </c>
      <c r="G30" s="148">
        <v>1966</v>
      </c>
      <c r="H30" s="144">
        <f t="shared" si="0"/>
        <v>41</v>
      </c>
      <c r="I30" s="149"/>
      <c r="J30" s="146" t="s">
        <v>710</v>
      </c>
      <c r="K30" s="146" t="s">
        <v>698</v>
      </c>
      <c r="AV30" s="144">
        <f t="shared" si="1"/>
        <v>0</v>
      </c>
      <c r="AW30" s="149">
        <f t="shared" si="2"/>
        <v>0</v>
      </c>
    </row>
    <row r="31" spans="1:49" s="148" customFormat="1" ht="15.75">
      <c r="A31" s="145" t="s">
        <v>201</v>
      </c>
      <c r="B31" s="146" t="s">
        <v>621</v>
      </c>
      <c r="C31" s="118" t="s">
        <v>200</v>
      </c>
      <c r="D31" s="146"/>
      <c r="E31" s="146"/>
      <c r="F31" s="147" t="s">
        <v>509</v>
      </c>
      <c r="G31" s="148">
        <v>1991</v>
      </c>
      <c r="H31" s="144">
        <f t="shared" si="0"/>
        <v>16</v>
      </c>
      <c r="I31" s="149"/>
      <c r="J31" s="146" t="s">
        <v>711</v>
      </c>
      <c r="K31" s="146" t="s">
        <v>712</v>
      </c>
      <c r="AV31" s="144">
        <f t="shared" si="1"/>
        <v>0</v>
      </c>
      <c r="AW31" s="149">
        <f t="shared" si="2"/>
        <v>0</v>
      </c>
    </row>
    <row r="32" spans="1:49" s="148" customFormat="1" ht="15.75">
      <c r="A32" s="145" t="s">
        <v>201</v>
      </c>
      <c r="B32" s="146" t="s">
        <v>588</v>
      </c>
      <c r="C32" s="115" t="s">
        <v>197</v>
      </c>
      <c r="D32" s="145">
        <v>4</v>
      </c>
      <c r="E32" s="146" t="s">
        <v>173</v>
      </c>
      <c r="F32" s="150">
        <v>35625</v>
      </c>
      <c r="G32" s="148">
        <v>1997</v>
      </c>
      <c r="H32" s="144">
        <f t="shared" si="0"/>
        <v>10</v>
      </c>
      <c r="I32" s="149"/>
      <c r="J32" s="146" t="s">
        <v>713</v>
      </c>
      <c r="K32" s="146" t="s">
        <v>714</v>
      </c>
      <c r="AV32" s="144">
        <f t="shared" si="1"/>
        <v>0</v>
      </c>
      <c r="AW32" s="149">
        <f t="shared" si="2"/>
        <v>0</v>
      </c>
    </row>
    <row r="33" spans="1:49" s="148" customFormat="1" ht="15.75">
      <c r="A33" s="145" t="s">
        <v>201</v>
      </c>
      <c r="B33" s="146" t="s">
        <v>371</v>
      </c>
      <c r="C33" s="114" t="s">
        <v>196</v>
      </c>
      <c r="D33" s="145">
        <v>4</v>
      </c>
      <c r="E33" s="146" t="s">
        <v>173</v>
      </c>
      <c r="F33" s="147" t="s">
        <v>507</v>
      </c>
      <c r="G33" s="148">
        <v>1998</v>
      </c>
      <c r="H33" s="144">
        <f t="shared" si="0"/>
        <v>9</v>
      </c>
      <c r="I33" s="149"/>
      <c r="J33" s="146" t="s">
        <v>715</v>
      </c>
      <c r="K33" s="146" t="s">
        <v>706</v>
      </c>
      <c r="AV33" s="144">
        <f t="shared" si="1"/>
        <v>0</v>
      </c>
      <c r="AW33" s="149">
        <f t="shared" si="2"/>
        <v>0</v>
      </c>
    </row>
    <row r="34" spans="1:49" s="148" customFormat="1" ht="15.75">
      <c r="A34" s="145" t="s">
        <v>201</v>
      </c>
      <c r="B34" s="146" t="s">
        <v>393</v>
      </c>
      <c r="C34" s="114" t="s">
        <v>196</v>
      </c>
      <c r="D34" s="145">
        <v>4</v>
      </c>
      <c r="E34" s="146" t="s">
        <v>173</v>
      </c>
      <c r="F34" s="147" t="s">
        <v>559</v>
      </c>
      <c r="G34" s="148">
        <v>1998</v>
      </c>
      <c r="H34" s="144">
        <f t="shared" si="0"/>
        <v>9</v>
      </c>
      <c r="I34" s="149">
        <v>2</v>
      </c>
      <c r="J34" s="183" t="s">
        <v>920</v>
      </c>
      <c r="K34" s="146" t="s">
        <v>716</v>
      </c>
      <c r="N34" s="148">
        <v>1</v>
      </c>
      <c r="T34" s="148">
        <v>1</v>
      </c>
      <c r="Z34" s="148">
        <v>1</v>
      </c>
      <c r="AF34" s="148">
        <v>1</v>
      </c>
      <c r="AP34" s="190">
        <v>1</v>
      </c>
      <c r="AV34" s="144">
        <f t="shared" si="1"/>
        <v>5</v>
      </c>
      <c r="AW34" s="149">
        <f t="shared" si="2"/>
        <v>2.5</v>
      </c>
    </row>
    <row r="35" spans="1:49" s="148" customFormat="1" ht="15.75">
      <c r="A35" s="145" t="s">
        <v>201</v>
      </c>
      <c r="B35" s="146" t="s">
        <v>365</v>
      </c>
      <c r="C35" s="118" t="s">
        <v>200</v>
      </c>
      <c r="D35" s="151"/>
      <c r="E35" s="151"/>
      <c r="F35" s="147" t="s">
        <v>493</v>
      </c>
      <c r="G35" s="148">
        <v>1978</v>
      </c>
      <c r="H35" s="144">
        <f t="shared" si="0"/>
        <v>29</v>
      </c>
      <c r="I35" s="149"/>
      <c r="J35" s="146" t="s">
        <v>717</v>
      </c>
      <c r="K35" s="146" t="s">
        <v>718</v>
      </c>
      <c r="AV35" s="144">
        <f t="shared" si="1"/>
        <v>0</v>
      </c>
      <c r="AW35" s="149">
        <f t="shared" si="2"/>
        <v>0</v>
      </c>
    </row>
    <row r="36" spans="1:49" s="148" customFormat="1" ht="15.75">
      <c r="A36" s="145" t="s">
        <v>201</v>
      </c>
      <c r="B36" s="146" t="s">
        <v>419</v>
      </c>
      <c r="C36" s="114" t="s">
        <v>196</v>
      </c>
      <c r="D36" s="145">
        <v>2</v>
      </c>
      <c r="E36" s="146" t="s">
        <v>180</v>
      </c>
      <c r="F36" s="147" t="s">
        <v>499</v>
      </c>
      <c r="G36" s="148">
        <v>2001</v>
      </c>
      <c r="H36" s="144">
        <f t="shared" si="0"/>
        <v>6</v>
      </c>
      <c r="I36" s="149"/>
      <c r="J36" s="146" t="s">
        <v>719</v>
      </c>
      <c r="K36" s="146" t="s">
        <v>720</v>
      </c>
      <c r="AV36" s="144">
        <f t="shared" si="1"/>
        <v>0</v>
      </c>
      <c r="AW36" s="149">
        <f t="shared" si="2"/>
        <v>0</v>
      </c>
    </row>
    <row r="37" spans="1:49" s="148" customFormat="1" ht="15.75">
      <c r="A37" s="145" t="s">
        <v>201</v>
      </c>
      <c r="B37" s="146" t="s">
        <v>272</v>
      </c>
      <c r="C37" s="117" t="s">
        <v>199</v>
      </c>
      <c r="D37" s="146"/>
      <c r="E37" s="146"/>
      <c r="F37" s="147" t="s">
        <v>446</v>
      </c>
      <c r="G37" s="148">
        <v>1992</v>
      </c>
      <c r="H37" s="144">
        <f t="shared" si="0"/>
        <v>15</v>
      </c>
      <c r="I37" s="149"/>
      <c r="J37" s="146" t="s">
        <v>721</v>
      </c>
      <c r="K37" s="146" t="s">
        <v>722</v>
      </c>
      <c r="AV37" s="144">
        <f t="shared" si="1"/>
        <v>0</v>
      </c>
      <c r="AW37" s="149">
        <f t="shared" si="2"/>
        <v>0</v>
      </c>
    </row>
    <row r="38" spans="1:49" s="148" customFormat="1" ht="15">
      <c r="A38" s="145" t="s">
        <v>201</v>
      </c>
      <c r="B38" s="146" t="s">
        <v>333</v>
      </c>
      <c r="C38" s="146"/>
      <c r="D38" s="145">
        <v>8</v>
      </c>
      <c r="E38" s="146" t="s">
        <v>659</v>
      </c>
      <c r="F38" s="147"/>
      <c r="H38" s="144">
        <f t="shared" si="0"/>
        <v>2007</v>
      </c>
      <c r="I38" s="149"/>
      <c r="J38" s="146" t="s">
        <v>723</v>
      </c>
      <c r="K38" s="146" t="s">
        <v>724</v>
      </c>
      <c r="AV38" s="144">
        <f t="shared" si="1"/>
        <v>0</v>
      </c>
      <c r="AW38" s="149">
        <f t="shared" si="2"/>
        <v>0</v>
      </c>
    </row>
    <row r="39" spans="1:49" s="148" customFormat="1" ht="15.75">
      <c r="A39" s="145" t="s">
        <v>201</v>
      </c>
      <c r="B39" s="146" t="s">
        <v>592</v>
      </c>
      <c r="C39" s="114" t="s">
        <v>196</v>
      </c>
      <c r="D39" s="145">
        <v>2</v>
      </c>
      <c r="E39" s="146" t="s">
        <v>180</v>
      </c>
      <c r="F39" s="150">
        <v>36481</v>
      </c>
      <c r="G39" s="148">
        <v>1999</v>
      </c>
      <c r="H39" s="144">
        <f t="shared" si="0"/>
        <v>8</v>
      </c>
      <c r="I39" s="149"/>
      <c r="J39" s="146" t="s">
        <v>725</v>
      </c>
      <c r="K39" s="146" t="s">
        <v>726</v>
      </c>
      <c r="AV39" s="144">
        <f t="shared" si="1"/>
        <v>0</v>
      </c>
      <c r="AW39" s="149">
        <f t="shared" si="2"/>
        <v>0</v>
      </c>
    </row>
    <row r="40" spans="1:49" s="148" customFormat="1" ht="15.75">
      <c r="A40" s="145" t="s">
        <v>201</v>
      </c>
      <c r="B40" s="146" t="s">
        <v>629</v>
      </c>
      <c r="C40" s="114" t="s">
        <v>196</v>
      </c>
      <c r="D40" s="145">
        <v>1</v>
      </c>
      <c r="E40" s="146" t="s">
        <v>179</v>
      </c>
      <c r="F40" s="147" t="s">
        <v>523</v>
      </c>
      <c r="G40" s="148">
        <v>2001</v>
      </c>
      <c r="H40" s="144">
        <f t="shared" si="0"/>
        <v>6</v>
      </c>
      <c r="I40" s="149"/>
      <c r="J40" s="146" t="s">
        <v>727</v>
      </c>
      <c r="K40" s="146" t="s">
        <v>728</v>
      </c>
      <c r="AV40" s="144">
        <f t="shared" si="1"/>
        <v>0</v>
      </c>
      <c r="AW40" s="149">
        <f t="shared" si="2"/>
        <v>0</v>
      </c>
    </row>
    <row r="41" spans="1:49" s="148" customFormat="1" ht="15.75">
      <c r="A41" s="145" t="s">
        <v>201</v>
      </c>
      <c r="B41" s="146" t="s">
        <v>596</v>
      </c>
      <c r="C41" s="114" t="s">
        <v>196</v>
      </c>
      <c r="D41" s="145">
        <v>4</v>
      </c>
      <c r="E41" s="146" t="s">
        <v>173</v>
      </c>
      <c r="F41" s="147" t="s">
        <v>474</v>
      </c>
      <c r="G41" s="148">
        <v>1999</v>
      </c>
      <c r="H41" s="144">
        <f t="shared" si="0"/>
        <v>8</v>
      </c>
      <c r="I41" s="149">
        <v>3.5</v>
      </c>
      <c r="J41" s="183" t="s">
        <v>915</v>
      </c>
      <c r="K41" s="146" t="s">
        <v>732</v>
      </c>
      <c r="L41" s="148">
        <f>1</f>
        <v>1</v>
      </c>
      <c r="N41" s="148">
        <f>1</f>
        <v>1</v>
      </c>
      <c r="T41" s="148">
        <f>1</f>
        <v>1</v>
      </c>
      <c r="X41" s="148">
        <f>1</f>
        <v>1</v>
      </c>
      <c r="Z41" s="148">
        <f>1</f>
        <v>1</v>
      </c>
      <c r="AD41" s="148">
        <f>1</f>
        <v>1</v>
      </c>
      <c r="AF41" s="148">
        <f>1</f>
        <v>1</v>
      </c>
      <c r="AP41" s="190">
        <v>1</v>
      </c>
      <c r="AV41" s="144">
        <f t="shared" si="1"/>
        <v>8</v>
      </c>
      <c r="AW41" s="149">
        <f t="shared" si="2"/>
        <v>4</v>
      </c>
    </row>
    <row r="42" spans="1:49" s="148" customFormat="1" ht="15.75">
      <c r="A42" s="145" t="s">
        <v>201</v>
      </c>
      <c r="B42" s="146" t="s">
        <v>577</v>
      </c>
      <c r="C42" s="115" t="s">
        <v>197</v>
      </c>
      <c r="D42" s="145">
        <v>3</v>
      </c>
      <c r="E42" s="152" t="s">
        <v>740</v>
      </c>
      <c r="F42" s="150">
        <v>35612</v>
      </c>
      <c r="G42" s="148">
        <v>1997</v>
      </c>
      <c r="H42" s="144">
        <f t="shared" si="0"/>
        <v>10</v>
      </c>
      <c r="I42" s="149">
        <v>2</v>
      </c>
      <c r="J42" s="146" t="s">
        <v>738</v>
      </c>
      <c r="K42" s="146" t="s">
        <v>739</v>
      </c>
      <c r="X42" s="148">
        <v>1</v>
      </c>
      <c r="AB42" s="148">
        <v>1</v>
      </c>
      <c r="AD42" s="148">
        <v>1</v>
      </c>
      <c r="AN42" s="148">
        <v>1</v>
      </c>
      <c r="AV42" s="144">
        <f t="shared" si="1"/>
        <v>4</v>
      </c>
      <c r="AW42" s="149">
        <f t="shared" si="2"/>
        <v>2</v>
      </c>
    </row>
    <row r="43" spans="1:49" s="148" customFormat="1" ht="15.75">
      <c r="A43" s="145" t="s">
        <v>201</v>
      </c>
      <c r="B43" s="146" t="s">
        <v>634</v>
      </c>
      <c r="C43" s="114" t="s">
        <v>196</v>
      </c>
      <c r="D43" s="145">
        <v>1</v>
      </c>
      <c r="E43" s="146" t="s">
        <v>179</v>
      </c>
      <c r="F43" s="150">
        <v>37494</v>
      </c>
      <c r="G43" s="148">
        <v>2002</v>
      </c>
      <c r="H43" s="144">
        <f t="shared" si="0"/>
        <v>5</v>
      </c>
      <c r="I43" s="149">
        <v>0.5</v>
      </c>
      <c r="J43" s="146" t="s">
        <v>738</v>
      </c>
      <c r="K43" s="146" t="s">
        <v>741</v>
      </c>
      <c r="AK43" s="148">
        <v>1</v>
      </c>
      <c r="AV43" s="144">
        <f t="shared" si="1"/>
        <v>1</v>
      </c>
      <c r="AW43" s="149">
        <f t="shared" si="2"/>
        <v>0.5</v>
      </c>
    </row>
    <row r="44" spans="1:49" s="148" customFormat="1" ht="15.75">
      <c r="A44" s="145" t="s">
        <v>201</v>
      </c>
      <c r="B44" s="146" t="s">
        <v>603</v>
      </c>
      <c r="C44" s="114" t="s">
        <v>196</v>
      </c>
      <c r="D44" s="145">
        <v>4</v>
      </c>
      <c r="E44" s="146" t="s">
        <v>173</v>
      </c>
      <c r="F44" s="147" t="s">
        <v>479</v>
      </c>
      <c r="G44" s="148">
        <v>1998</v>
      </c>
      <c r="H44" s="144">
        <f t="shared" si="0"/>
        <v>9</v>
      </c>
      <c r="I44" s="161"/>
      <c r="J44" s="183" t="s">
        <v>921</v>
      </c>
      <c r="K44" s="146" t="s">
        <v>743</v>
      </c>
      <c r="T44" s="190">
        <v>1</v>
      </c>
      <c r="AV44" s="144">
        <f t="shared" si="1"/>
        <v>1</v>
      </c>
      <c r="AW44" s="149">
        <f t="shared" si="2"/>
        <v>0.5</v>
      </c>
    </row>
    <row r="45" spans="1:49" s="148" customFormat="1" ht="15.75">
      <c r="A45" s="145" t="s">
        <v>201</v>
      </c>
      <c r="B45" s="146" t="s">
        <v>276</v>
      </c>
      <c r="C45" s="118" t="s">
        <v>200</v>
      </c>
      <c r="D45" s="145">
        <v>8</v>
      </c>
      <c r="E45" s="146" t="s">
        <v>659</v>
      </c>
      <c r="F45" s="147" t="s">
        <v>489</v>
      </c>
      <c r="G45" s="148">
        <v>1990</v>
      </c>
      <c r="H45" s="144">
        <f t="shared" si="0"/>
        <v>17</v>
      </c>
      <c r="I45" s="149">
        <v>1.5</v>
      </c>
      <c r="J45" s="146" t="s">
        <v>742</v>
      </c>
      <c r="K45" s="146" t="s">
        <v>679</v>
      </c>
      <c r="X45" s="148">
        <v>1</v>
      </c>
      <c r="AB45" s="148">
        <v>1</v>
      </c>
      <c r="AN45" s="148">
        <v>1</v>
      </c>
      <c r="AV45" s="144">
        <f t="shared" si="1"/>
        <v>3</v>
      </c>
      <c r="AW45" s="149">
        <f t="shared" si="2"/>
        <v>1.5</v>
      </c>
    </row>
    <row r="46" spans="1:49" s="148" customFormat="1" ht="15.75">
      <c r="A46" s="145" t="s">
        <v>201</v>
      </c>
      <c r="B46" s="146" t="s">
        <v>221</v>
      </c>
      <c r="C46" s="114" t="s">
        <v>196</v>
      </c>
      <c r="D46" s="145">
        <v>3</v>
      </c>
      <c r="E46" s="146" t="s">
        <v>177</v>
      </c>
      <c r="F46" s="147" t="s">
        <v>557</v>
      </c>
      <c r="G46" s="148">
        <v>1998</v>
      </c>
      <c r="H46" s="144">
        <f t="shared" si="0"/>
        <v>9</v>
      </c>
      <c r="I46" s="149">
        <v>2.5</v>
      </c>
      <c r="J46" s="183" t="s">
        <v>921</v>
      </c>
      <c r="K46" s="146" t="s">
        <v>744</v>
      </c>
      <c r="L46" s="190">
        <v>1</v>
      </c>
      <c r="N46" s="148">
        <v>1</v>
      </c>
      <c r="T46" s="148">
        <v>1</v>
      </c>
      <c r="AF46" s="148">
        <v>1</v>
      </c>
      <c r="AL46" s="148">
        <v>1</v>
      </c>
      <c r="AP46" s="148">
        <v>1</v>
      </c>
      <c r="AV46" s="144">
        <f t="shared" si="1"/>
        <v>6</v>
      </c>
      <c r="AW46" s="149">
        <f t="shared" si="2"/>
        <v>3</v>
      </c>
    </row>
    <row r="47" spans="1:49" s="148" customFormat="1" ht="15.75">
      <c r="A47" s="145" t="s">
        <v>201</v>
      </c>
      <c r="B47" s="146" t="s">
        <v>639</v>
      </c>
      <c r="C47" s="118" t="s">
        <v>200</v>
      </c>
      <c r="D47" s="151"/>
      <c r="E47" s="151"/>
      <c r="F47" s="147" t="s">
        <v>439</v>
      </c>
      <c r="H47" s="144">
        <f t="shared" si="0"/>
        <v>2007</v>
      </c>
      <c r="I47" s="149"/>
      <c r="J47" s="146" t="s">
        <v>761</v>
      </c>
      <c r="K47" s="146" t="s">
        <v>708</v>
      </c>
      <c r="AV47" s="144">
        <f t="shared" si="1"/>
        <v>0</v>
      </c>
      <c r="AW47" s="149">
        <f t="shared" si="2"/>
        <v>0</v>
      </c>
    </row>
    <row r="48" spans="1:49" s="148" customFormat="1" ht="15.75">
      <c r="A48" s="145" t="s">
        <v>201</v>
      </c>
      <c r="B48" s="146" t="s">
        <v>378</v>
      </c>
      <c r="C48" s="118" t="s">
        <v>200</v>
      </c>
      <c r="D48" s="145">
        <v>10</v>
      </c>
      <c r="E48" s="153" t="s">
        <v>884</v>
      </c>
      <c r="F48" s="147" t="s">
        <v>517</v>
      </c>
      <c r="G48" s="148">
        <v>1956</v>
      </c>
      <c r="H48" s="144">
        <f t="shared" si="0"/>
        <v>51</v>
      </c>
      <c r="I48" s="149">
        <v>0.5</v>
      </c>
      <c r="J48" s="146" t="s">
        <v>764</v>
      </c>
      <c r="K48" s="146" t="s">
        <v>765</v>
      </c>
      <c r="AR48" s="148">
        <v>1</v>
      </c>
      <c r="AV48" s="144">
        <f t="shared" si="1"/>
        <v>1</v>
      </c>
      <c r="AW48" s="149">
        <f t="shared" si="2"/>
        <v>0.5</v>
      </c>
    </row>
    <row r="49" spans="1:49" s="148" customFormat="1" ht="15.75">
      <c r="A49" s="145" t="s">
        <v>201</v>
      </c>
      <c r="B49" s="182" t="s">
        <v>904</v>
      </c>
      <c r="C49" s="114" t="s">
        <v>196</v>
      </c>
      <c r="D49" s="145">
        <v>3</v>
      </c>
      <c r="E49" s="146" t="s">
        <v>177</v>
      </c>
      <c r="F49" s="147"/>
      <c r="G49" s="148">
        <v>1998</v>
      </c>
      <c r="H49" s="144">
        <f t="shared" si="0"/>
        <v>9</v>
      </c>
      <c r="I49" s="161"/>
      <c r="J49" s="183" t="s">
        <v>936</v>
      </c>
      <c r="K49" s="146" t="s">
        <v>905</v>
      </c>
      <c r="AL49" s="148">
        <v>1</v>
      </c>
      <c r="AP49" s="148">
        <v>1</v>
      </c>
      <c r="AV49" s="144">
        <f>SUM(L49:AU49)</f>
        <v>2</v>
      </c>
      <c r="AW49" s="149">
        <f t="shared" si="2"/>
        <v>1</v>
      </c>
    </row>
    <row r="50" spans="1:49" s="148" customFormat="1" ht="15.75">
      <c r="A50" s="145" t="s">
        <v>201</v>
      </c>
      <c r="B50" s="146" t="s">
        <v>362</v>
      </c>
      <c r="C50" s="115" t="s">
        <v>197</v>
      </c>
      <c r="D50" s="145">
        <v>7</v>
      </c>
      <c r="E50" s="146" t="s">
        <v>329</v>
      </c>
      <c r="F50" s="147" t="s">
        <v>471</v>
      </c>
      <c r="G50" s="148">
        <v>1996</v>
      </c>
      <c r="H50" s="144">
        <f t="shared" si="0"/>
        <v>11</v>
      </c>
      <c r="I50" s="149"/>
      <c r="J50" s="146" t="s">
        <v>766</v>
      </c>
      <c r="K50" s="146" t="s">
        <v>767</v>
      </c>
      <c r="AV50" s="144">
        <f t="shared" si="1"/>
        <v>0</v>
      </c>
      <c r="AW50" s="149">
        <f t="shared" si="2"/>
        <v>0</v>
      </c>
    </row>
    <row r="51" spans="1:49" s="148" customFormat="1" ht="15.75">
      <c r="A51" s="145" t="s">
        <v>201</v>
      </c>
      <c r="B51" s="146" t="s">
        <v>366</v>
      </c>
      <c r="C51" s="116" t="s">
        <v>198</v>
      </c>
      <c r="D51" s="145">
        <v>7</v>
      </c>
      <c r="E51" s="146" t="s">
        <v>329</v>
      </c>
      <c r="F51" s="147" t="s">
        <v>494</v>
      </c>
      <c r="G51" s="148">
        <v>1995</v>
      </c>
      <c r="H51" s="144">
        <f t="shared" si="0"/>
        <v>12</v>
      </c>
      <c r="I51" s="149">
        <v>4.5</v>
      </c>
      <c r="J51" s="146" t="s">
        <v>766</v>
      </c>
      <c r="K51" s="146" t="s">
        <v>768</v>
      </c>
      <c r="L51" s="148">
        <v>1</v>
      </c>
      <c r="P51" s="148">
        <v>1</v>
      </c>
      <c r="R51" s="148">
        <v>1</v>
      </c>
      <c r="V51" s="148">
        <v>1</v>
      </c>
      <c r="X51" s="148">
        <v>1</v>
      </c>
      <c r="AB51" s="148">
        <v>1</v>
      </c>
      <c r="AD51" s="148">
        <v>1</v>
      </c>
      <c r="AN51" s="148">
        <v>1</v>
      </c>
      <c r="AT51" s="148">
        <v>1</v>
      </c>
      <c r="AV51" s="144">
        <f t="shared" si="1"/>
        <v>9</v>
      </c>
      <c r="AW51" s="149">
        <f t="shared" si="2"/>
        <v>4.5</v>
      </c>
    </row>
    <row r="52" spans="1:49" s="148" customFormat="1" ht="15.75">
      <c r="A52" s="145" t="s">
        <v>201</v>
      </c>
      <c r="B52" s="146" t="s">
        <v>246</v>
      </c>
      <c r="C52" s="116" t="s">
        <v>198</v>
      </c>
      <c r="D52" s="145">
        <v>8</v>
      </c>
      <c r="E52" s="146" t="s">
        <v>659</v>
      </c>
      <c r="F52" s="150">
        <v>34955</v>
      </c>
      <c r="G52" s="148">
        <v>1995</v>
      </c>
      <c r="H52" s="144">
        <f t="shared" si="0"/>
        <v>12</v>
      </c>
      <c r="I52" s="149">
        <v>2</v>
      </c>
      <c r="J52" s="183" t="s">
        <v>923</v>
      </c>
      <c r="K52" s="146" t="s">
        <v>885</v>
      </c>
      <c r="L52" s="148">
        <v>1</v>
      </c>
      <c r="V52" s="148">
        <v>1</v>
      </c>
      <c r="X52" s="148">
        <v>1</v>
      </c>
      <c r="AB52" s="190">
        <v>1</v>
      </c>
      <c r="AD52" s="148">
        <v>1</v>
      </c>
      <c r="AV52" s="144">
        <f>SUM(L52:AU52)</f>
        <v>5</v>
      </c>
      <c r="AW52" s="149">
        <f t="shared" si="2"/>
        <v>2.5</v>
      </c>
    </row>
    <row r="53" spans="1:49" s="148" customFormat="1" ht="15.75">
      <c r="A53" s="145" t="s">
        <v>201</v>
      </c>
      <c r="B53" s="146" t="s">
        <v>389</v>
      </c>
      <c r="C53" s="114" t="s">
        <v>196</v>
      </c>
      <c r="D53" s="145">
        <v>1</v>
      </c>
      <c r="E53" s="146" t="s">
        <v>179</v>
      </c>
      <c r="F53" s="147" t="s">
        <v>556</v>
      </c>
      <c r="G53" s="148">
        <v>2002</v>
      </c>
      <c r="H53" s="144">
        <f t="shared" si="0"/>
        <v>5</v>
      </c>
      <c r="I53" s="161"/>
      <c r="J53" s="146" t="s">
        <v>766</v>
      </c>
      <c r="K53" s="146" t="s">
        <v>769</v>
      </c>
      <c r="AV53" s="144">
        <f t="shared" si="1"/>
        <v>0</v>
      </c>
      <c r="AW53" s="149">
        <f t="shared" si="2"/>
        <v>0</v>
      </c>
    </row>
    <row r="54" spans="1:49" s="148" customFormat="1" ht="15.75">
      <c r="A54" s="145" t="s">
        <v>201</v>
      </c>
      <c r="B54" s="146" t="s">
        <v>644</v>
      </c>
      <c r="C54" s="114" t="s">
        <v>196</v>
      </c>
      <c r="D54" s="145">
        <v>5</v>
      </c>
      <c r="E54" s="146" t="s">
        <v>754</v>
      </c>
      <c r="F54" s="147" t="s">
        <v>555</v>
      </c>
      <c r="G54" s="148">
        <v>1999</v>
      </c>
      <c r="H54" s="144">
        <f t="shared" si="0"/>
        <v>8</v>
      </c>
      <c r="I54" s="149">
        <v>5</v>
      </c>
      <c r="J54" s="183" t="s">
        <v>922</v>
      </c>
      <c r="K54" s="146" t="s">
        <v>773</v>
      </c>
      <c r="L54" s="148">
        <v>1</v>
      </c>
      <c r="N54" s="148">
        <v>1</v>
      </c>
      <c r="R54" s="148">
        <v>1</v>
      </c>
      <c r="T54" s="148">
        <v>1</v>
      </c>
      <c r="X54" s="148">
        <v>1</v>
      </c>
      <c r="Z54" s="148">
        <v>1</v>
      </c>
      <c r="AD54" s="148">
        <v>1</v>
      </c>
      <c r="AF54" s="148">
        <v>1</v>
      </c>
      <c r="AN54" s="148">
        <v>1</v>
      </c>
      <c r="AP54" s="190">
        <v>1</v>
      </c>
      <c r="AT54" s="148">
        <v>1</v>
      </c>
      <c r="AV54" s="144">
        <f t="shared" si="1"/>
        <v>11</v>
      </c>
      <c r="AW54" s="149">
        <f t="shared" si="2"/>
        <v>5.5</v>
      </c>
    </row>
    <row r="55" spans="1:49" s="148" customFormat="1" ht="15.75">
      <c r="A55" s="145" t="s">
        <v>201</v>
      </c>
      <c r="B55" s="146" t="s">
        <v>247</v>
      </c>
      <c r="C55" s="116" t="s">
        <v>198</v>
      </c>
      <c r="D55" s="145">
        <v>8</v>
      </c>
      <c r="E55" s="146" t="s">
        <v>659</v>
      </c>
      <c r="F55" s="147" t="s">
        <v>454</v>
      </c>
      <c r="G55" s="148">
        <v>1995</v>
      </c>
      <c r="H55" s="144">
        <f t="shared" si="0"/>
        <v>12</v>
      </c>
      <c r="I55" s="149">
        <v>4.5</v>
      </c>
      <c r="J55" s="183" t="s">
        <v>933</v>
      </c>
      <c r="K55" s="146" t="s">
        <v>683</v>
      </c>
      <c r="L55" s="148">
        <v>1</v>
      </c>
      <c r="P55" s="148">
        <v>1</v>
      </c>
      <c r="R55" s="148">
        <v>1</v>
      </c>
      <c r="V55" s="148">
        <v>1</v>
      </c>
      <c r="X55" s="148">
        <v>1</v>
      </c>
      <c r="AB55" s="148">
        <v>1</v>
      </c>
      <c r="AD55" s="148">
        <v>1</v>
      </c>
      <c r="AH55" s="190">
        <v>1</v>
      </c>
      <c r="AN55" s="148">
        <v>1</v>
      </c>
      <c r="AT55" s="148">
        <v>1</v>
      </c>
      <c r="AV55" s="144">
        <f t="shared" si="1"/>
        <v>10</v>
      </c>
      <c r="AW55" s="149">
        <f t="shared" si="2"/>
        <v>5</v>
      </c>
    </row>
    <row r="56" spans="1:49" s="148" customFormat="1" ht="15.75">
      <c r="A56" s="145" t="s">
        <v>201</v>
      </c>
      <c r="B56" s="146" t="s">
        <v>415</v>
      </c>
      <c r="C56" s="118" t="s">
        <v>200</v>
      </c>
      <c r="D56" s="145">
        <v>9</v>
      </c>
      <c r="E56" s="146" t="s">
        <v>655</v>
      </c>
      <c r="F56" s="147" t="s">
        <v>569</v>
      </c>
      <c r="G56" s="148">
        <v>1991</v>
      </c>
      <c r="H56" s="144">
        <f t="shared" si="0"/>
        <v>16</v>
      </c>
      <c r="I56" s="149">
        <v>5</v>
      </c>
      <c r="J56" s="146" t="s">
        <v>777</v>
      </c>
      <c r="K56" s="146" t="s">
        <v>778</v>
      </c>
      <c r="L56" s="148">
        <v>1</v>
      </c>
      <c r="P56" s="148">
        <v>1</v>
      </c>
      <c r="R56" s="148">
        <v>1</v>
      </c>
      <c r="V56" s="148">
        <v>1</v>
      </c>
      <c r="X56" s="148">
        <v>1</v>
      </c>
      <c r="AB56" s="148">
        <v>1</v>
      </c>
      <c r="AD56" s="148">
        <v>1</v>
      </c>
      <c r="AH56" s="148">
        <v>1</v>
      </c>
      <c r="AN56" s="148">
        <v>1</v>
      </c>
      <c r="AT56" s="148">
        <v>1</v>
      </c>
      <c r="AV56" s="144">
        <f t="shared" si="1"/>
        <v>10</v>
      </c>
      <c r="AW56" s="149">
        <f t="shared" si="2"/>
        <v>5</v>
      </c>
    </row>
    <row r="57" spans="1:49" s="148" customFormat="1" ht="15.75">
      <c r="A57" s="145" t="s">
        <v>201</v>
      </c>
      <c r="B57" s="146" t="s">
        <v>610</v>
      </c>
      <c r="C57" s="115" t="s">
        <v>197</v>
      </c>
      <c r="D57" s="145">
        <v>5</v>
      </c>
      <c r="E57" s="146" t="s">
        <v>754</v>
      </c>
      <c r="F57" s="147" t="s">
        <v>495</v>
      </c>
      <c r="G57" s="148">
        <v>1996</v>
      </c>
      <c r="H57" s="144">
        <f t="shared" si="0"/>
        <v>11</v>
      </c>
      <c r="I57" s="149"/>
      <c r="J57" s="146" t="s">
        <v>779</v>
      </c>
      <c r="K57" s="146" t="s">
        <v>780</v>
      </c>
      <c r="AV57" s="144">
        <f t="shared" si="1"/>
        <v>0</v>
      </c>
      <c r="AW57" s="149">
        <f t="shared" si="2"/>
        <v>0</v>
      </c>
    </row>
    <row r="58" spans="1:49" s="148" customFormat="1" ht="15.75">
      <c r="A58" s="145" t="s">
        <v>201</v>
      </c>
      <c r="B58" s="146" t="s">
        <v>625</v>
      </c>
      <c r="C58" s="116" t="s">
        <v>198</v>
      </c>
      <c r="D58" s="145">
        <v>8</v>
      </c>
      <c r="E58" s="146" t="s">
        <v>659</v>
      </c>
      <c r="F58" s="150">
        <v>34583</v>
      </c>
      <c r="G58" s="148">
        <v>1994</v>
      </c>
      <c r="H58" s="144">
        <f t="shared" si="0"/>
        <v>13</v>
      </c>
      <c r="I58" s="149">
        <v>5</v>
      </c>
      <c r="J58" s="146" t="s">
        <v>781</v>
      </c>
      <c r="K58" s="146" t="s">
        <v>782</v>
      </c>
      <c r="L58" s="148">
        <v>1</v>
      </c>
      <c r="P58" s="148">
        <v>1</v>
      </c>
      <c r="R58" s="148">
        <v>1</v>
      </c>
      <c r="V58" s="148">
        <v>1</v>
      </c>
      <c r="X58" s="148">
        <v>1</v>
      </c>
      <c r="AB58" s="148">
        <v>1</v>
      </c>
      <c r="AD58" s="148">
        <v>1</v>
      </c>
      <c r="AH58" s="148">
        <v>1</v>
      </c>
      <c r="AN58" s="148">
        <v>1</v>
      </c>
      <c r="AT58" s="148">
        <v>1</v>
      </c>
      <c r="AV58" s="144">
        <f t="shared" si="1"/>
        <v>10</v>
      </c>
      <c r="AW58" s="149">
        <f t="shared" si="2"/>
        <v>5</v>
      </c>
    </row>
    <row r="59" spans="1:49" s="148" customFormat="1" ht="15.75">
      <c r="A59" s="145" t="s">
        <v>201</v>
      </c>
      <c r="B59" s="146" t="s">
        <v>232</v>
      </c>
      <c r="C59" s="115" t="s">
        <v>197</v>
      </c>
      <c r="D59" s="145">
        <v>7</v>
      </c>
      <c r="E59" s="146" t="s">
        <v>329</v>
      </c>
      <c r="F59" s="147" t="s">
        <v>472</v>
      </c>
      <c r="G59" s="148">
        <v>1997</v>
      </c>
      <c r="H59" s="144">
        <f t="shared" si="0"/>
        <v>10</v>
      </c>
      <c r="I59" s="149">
        <v>5</v>
      </c>
      <c r="J59" s="146" t="s">
        <v>783</v>
      </c>
      <c r="K59" s="146" t="s">
        <v>784</v>
      </c>
      <c r="L59" s="148">
        <v>1</v>
      </c>
      <c r="P59" s="148">
        <v>1</v>
      </c>
      <c r="R59" s="148">
        <v>1</v>
      </c>
      <c r="V59" s="148">
        <v>1</v>
      </c>
      <c r="X59" s="148">
        <v>1</v>
      </c>
      <c r="AB59" s="148">
        <v>1</v>
      </c>
      <c r="AD59" s="148">
        <v>1</v>
      </c>
      <c r="AH59" s="148">
        <v>1</v>
      </c>
      <c r="AN59" s="148">
        <v>1</v>
      </c>
      <c r="AT59" s="148">
        <v>1</v>
      </c>
      <c r="AV59" s="144">
        <f t="shared" si="1"/>
        <v>10</v>
      </c>
      <c r="AW59" s="149">
        <f t="shared" si="2"/>
        <v>5</v>
      </c>
    </row>
    <row r="60" spans="1:49" s="148" customFormat="1" ht="15.75">
      <c r="A60" s="145" t="s">
        <v>201</v>
      </c>
      <c r="B60" s="146" t="s">
        <v>213</v>
      </c>
      <c r="C60" s="114" t="s">
        <v>196</v>
      </c>
      <c r="D60" s="145">
        <v>5</v>
      </c>
      <c r="E60" s="146" t="s">
        <v>754</v>
      </c>
      <c r="F60" s="147" t="s">
        <v>488</v>
      </c>
      <c r="G60" s="148">
        <v>1999</v>
      </c>
      <c r="H60" s="144">
        <f t="shared" si="0"/>
        <v>8</v>
      </c>
      <c r="I60" s="149"/>
      <c r="J60" s="146" t="s">
        <v>785</v>
      </c>
      <c r="K60" s="146" t="s">
        <v>770</v>
      </c>
      <c r="AV60" s="144">
        <f t="shared" si="1"/>
        <v>0</v>
      </c>
      <c r="AW60" s="149">
        <f t="shared" si="2"/>
        <v>0</v>
      </c>
    </row>
    <row r="61" spans="1:49" s="148" customFormat="1" ht="15.75">
      <c r="A61" s="145" t="s">
        <v>201</v>
      </c>
      <c r="B61" s="146" t="s">
        <v>626</v>
      </c>
      <c r="C61" s="114" t="s">
        <v>196</v>
      </c>
      <c r="D61" s="145">
        <v>1</v>
      </c>
      <c r="E61" s="146" t="s">
        <v>179</v>
      </c>
      <c r="F61" s="150">
        <v>37290</v>
      </c>
      <c r="G61" s="148">
        <v>2002</v>
      </c>
      <c r="H61" s="144">
        <f t="shared" si="0"/>
        <v>5</v>
      </c>
      <c r="I61" s="168">
        <v>0.5</v>
      </c>
      <c r="J61" s="146" t="s">
        <v>786</v>
      </c>
      <c r="K61" s="146" t="s">
        <v>782</v>
      </c>
      <c r="AK61" s="148">
        <v>1</v>
      </c>
      <c r="AV61" s="144">
        <f t="shared" si="1"/>
        <v>1</v>
      </c>
      <c r="AW61" s="149">
        <f t="shared" si="2"/>
        <v>0.5</v>
      </c>
    </row>
    <row r="62" spans="1:49" s="148" customFormat="1" ht="15.75">
      <c r="A62" s="145"/>
      <c r="B62" s="170" t="s">
        <v>906</v>
      </c>
      <c r="C62" s="126"/>
      <c r="D62" s="145"/>
      <c r="E62" s="146"/>
      <c r="F62" s="150"/>
      <c r="H62" s="144"/>
      <c r="I62" s="161"/>
      <c r="J62" s="183" t="s">
        <v>937</v>
      </c>
      <c r="K62" s="146" t="s">
        <v>919</v>
      </c>
      <c r="L62" s="190">
        <v>1</v>
      </c>
      <c r="AV62" s="144">
        <f t="shared" si="1"/>
        <v>1</v>
      </c>
      <c r="AW62" s="149">
        <f t="shared" si="2"/>
        <v>0.5</v>
      </c>
    </row>
    <row r="63" spans="1:49" s="148" customFormat="1" ht="15.75">
      <c r="A63" s="145" t="s">
        <v>201</v>
      </c>
      <c r="B63" s="146" t="s">
        <v>877</v>
      </c>
      <c r="C63" s="114" t="s">
        <v>196</v>
      </c>
      <c r="D63" s="145">
        <v>1</v>
      </c>
      <c r="E63" s="146" t="s">
        <v>179</v>
      </c>
      <c r="F63" s="150">
        <v>37978</v>
      </c>
      <c r="G63" s="148">
        <v>2003</v>
      </c>
      <c r="H63" s="144">
        <f t="shared" si="0"/>
        <v>4</v>
      </c>
      <c r="I63" s="149">
        <v>0.5</v>
      </c>
      <c r="J63" s="146" t="s">
        <v>788</v>
      </c>
      <c r="K63" s="146" t="s">
        <v>782</v>
      </c>
      <c r="AJ63" s="148">
        <v>1</v>
      </c>
      <c r="AV63" s="144">
        <f t="shared" si="1"/>
        <v>1</v>
      </c>
      <c r="AW63" s="149">
        <f t="shared" si="2"/>
        <v>0.5</v>
      </c>
    </row>
    <row r="64" spans="1:49" s="148" customFormat="1" ht="15.75">
      <c r="A64" s="145" t="s">
        <v>201</v>
      </c>
      <c r="B64" s="146" t="s">
        <v>640</v>
      </c>
      <c r="C64" s="116" t="s">
        <v>198</v>
      </c>
      <c r="D64" s="145">
        <v>4</v>
      </c>
      <c r="E64" s="146" t="s">
        <v>173</v>
      </c>
      <c r="F64" s="150">
        <v>34961</v>
      </c>
      <c r="G64" s="148">
        <v>1995</v>
      </c>
      <c r="H64" s="144">
        <f t="shared" si="0"/>
        <v>12</v>
      </c>
      <c r="I64" s="149"/>
      <c r="J64" s="146" t="s">
        <v>789</v>
      </c>
      <c r="K64" s="146" t="s">
        <v>790</v>
      </c>
      <c r="AV64" s="144">
        <f t="shared" si="1"/>
        <v>0</v>
      </c>
      <c r="AW64" s="149">
        <f t="shared" si="2"/>
        <v>0</v>
      </c>
    </row>
    <row r="65" spans="1:49" s="148" customFormat="1" ht="15.75">
      <c r="A65" s="145" t="s">
        <v>201</v>
      </c>
      <c r="B65" s="146" t="s">
        <v>424</v>
      </c>
      <c r="C65" s="115" t="s">
        <v>197</v>
      </c>
      <c r="D65" s="145">
        <v>8</v>
      </c>
      <c r="E65" s="146" t="s">
        <v>659</v>
      </c>
      <c r="F65" s="147" t="s">
        <v>478</v>
      </c>
      <c r="G65" s="148">
        <v>1996</v>
      </c>
      <c r="H65" s="144">
        <f t="shared" si="0"/>
        <v>11</v>
      </c>
      <c r="I65" s="149">
        <v>2</v>
      </c>
      <c r="J65" s="146" t="s">
        <v>791</v>
      </c>
      <c r="K65" s="146" t="s">
        <v>792</v>
      </c>
      <c r="AB65" s="148">
        <v>1</v>
      </c>
      <c r="AD65" s="148">
        <v>1</v>
      </c>
      <c r="AH65" s="148">
        <v>1</v>
      </c>
      <c r="AN65" s="148">
        <v>1</v>
      </c>
      <c r="AV65" s="144">
        <f t="shared" si="1"/>
        <v>4</v>
      </c>
      <c r="AW65" s="149">
        <f t="shared" si="2"/>
        <v>2</v>
      </c>
    </row>
    <row r="66" spans="1:49" s="148" customFormat="1" ht="15.75">
      <c r="A66" s="145" t="s">
        <v>201</v>
      </c>
      <c r="B66" s="146" t="s">
        <v>630</v>
      </c>
      <c r="C66" s="115" t="s">
        <v>197</v>
      </c>
      <c r="D66" s="145">
        <v>4</v>
      </c>
      <c r="E66" s="146" t="s">
        <v>173</v>
      </c>
      <c r="F66" s="147" t="s">
        <v>524</v>
      </c>
      <c r="G66" s="148">
        <v>1996</v>
      </c>
      <c r="H66" s="144">
        <f t="shared" si="0"/>
        <v>11</v>
      </c>
      <c r="I66" s="149"/>
      <c r="J66" s="146" t="s">
        <v>791</v>
      </c>
      <c r="K66" s="146" t="s">
        <v>728</v>
      </c>
      <c r="AV66" s="144">
        <f t="shared" si="1"/>
        <v>0</v>
      </c>
      <c r="AW66" s="149">
        <f t="shared" si="2"/>
        <v>0</v>
      </c>
    </row>
    <row r="67" spans="1:49" s="148" customFormat="1" ht="15.75">
      <c r="A67" s="145" t="s">
        <v>201</v>
      </c>
      <c r="B67" s="146" t="s">
        <v>281</v>
      </c>
      <c r="C67" s="118" t="s">
        <v>200</v>
      </c>
      <c r="D67" s="145">
        <v>9</v>
      </c>
      <c r="E67" s="146" t="s">
        <v>655</v>
      </c>
      <c r="F67" s="147" t="s">
        <v>518</v>
      </c>
      <c r="G67" s="148">
        <v>1986</v>
      </c>
      <c r="H67" s="144">
        <f t="shared" si="0"/>
        <v>21</v>
      </c>
      <c r="I67" s="149">
        <v>2</v>
      </c>
      <c r="J67" s="146" t="s">
        <v>795</v>
      </c>
      <c r="K67" s="146" t="s">
        <v>765</v>
      </c>
      <c r="L67" s="148">
        <v>1</v>
      </c>
      <c r="P67" s="148">
        <v>1</v>
      </c>
      <c r="X67" s="148">
        <v>1</v>
      </c>
      <c r="AB67" s="148">
        <v>1</v>
      </c>
      <c r="AV67" s="144">
        <f t="shared" si="1"/>
        <v>4</v>
      </c>
      <c r="AW67" s="149">
        <f t="shared" si="2"/>
        <v>2</v>
      </c>
    </row>
    <row r="68" spans="1:49" s="148" customFormat="1" ht="15.75">
      <c r="A68" s="145" t="s">
        <v>201</v>
      </c>
      <c r="B68" s="146" t="s">
        <v>582</v>
      </c>
      <c r="C68" s="115" t="s">
        <v>197</v>
      </c>
      <c r="D68" s="145">
        <v>5</v>
      </c>
      <c r="E68" s="146" t="s">
        <v>754</v>
      </c>
      <c r="F68" s="150">
        <v>35619</v>
      </c>
      <c r="G68" s="148">
        <v>1997</v>
      </c>
      <c r="H68" s="144">
        <f t="shared" si="0"/>
        <v>10</v>
      </c>
      <c r="I68" s="149"/>
      <c r="J68" s="146" t="s">
        <v>796</v>
      </c>
      <c r="K68" s="146" t="s">
        <v>756</v>
      </c>
      <c r="AV68" s="144">
        <f t="shared" si="1"/>
        <v>0</v>
      </c>
      <c r="AW68" s="149">
        <f t="shared" si="2"/>
        <v>0</v>
      </c>
    </row>
    <row r="69" spans="1:49" s="148" customFormat="1" ht="15.75">
      <c r="A69" s="145" t="s">
        <v>201</v>
      </c>
      <c r="B69" s="146" t="s">
        <v>253</v>
      </c>
      <c r="C69" s="116" t="s">
        <v>198</v>
      </c>
      <c r="D69" s="145">
        <v>9</v>
      </c>
      <c r="E69" s="146" t="s">
        <v>655</v>
      </c>
      <c r="F69" s="147" t="s">
        <v>510</v>
      </c>
      <c r="G69" s="148">
        <v>1995</v>
      </c>
      <c r="H69" s="144">
        <f t="shared" si="0"/>
        <v>12</v>
      </c>
      <c r="I69" s="164">
        <v>5</v>
      </c>
      <c r="J69" s="146" t="s">
        <v>796</v>
      </c>
      <c r="K69" s="146" t="s">
        <v>712</v>
      </c>
      <c r="L69" s="148">
        <v>1</v>
      </c>
      <c r="P69" s="148">
        <v>1</v>
      </c>
      <c r="R69" s="148">
        <v>1</v>
      </c>
      <c r="V69" s="148">
        <v>1</v>
      </c>
      <c r="X69" s="148">
        <v>1</v>
      </c>
      <c r="AB69" s="148">
        <v>1</v>
      </c>
      <c r="AD69" s="148">
        <v>1</v>
      </c>
      <c r="AH69" s="148">
        <v>1</v>
      </c>
      <c r="AN69" s="148">
        <v>1</v>
      </c>
      <c r="AT69" s="148">
        <v>1</v>
      </c>
      <c r="AV69" s="144">
        <f t="shared" si="1"/>
        <v>10</v>
      </c>
      <c r="AW69" s="149">
        <f t="shared" si="2"/>
        <v>5</v>
      </c>
    </row>
    <row r="70" spans="1:49" s="148" customFormat="1" ht="15.75">
      <c r="A70" s="145" t="s">
        <v>201</v>
      </c>
      <c r="B70" s="146" t="s">
        <v>593</v>
      </c>
      <c r="C70" s="115" t="s">
        <v>197</v>
      </c>
      <c r="D70" s="145">
        <v>5</v>
      </c>
      <c r="E70" s="146" t="s">
        <v>754</v>
      </c>
      <c r="F70" s="147" t="s">
        <v>468</v>
      </c>
      <c r="G70" s="148">
        <v>1996</v>
      </c>
      <c r="H70" s="144">
        <f t="shared" si="0"/>
        <v>11</v>
      </c>
      <c r="I70" s="149"/>
      <c r="J70" s="146" t="s">
        <v>797</v>
      </c>
      <c r="K70" s="146" t="s">
        <v>798</v>
      </c>
      <c r="AV70" s="144">
        <f t="shared" si="1"/>
        <v>0</v>
      </c>
      <c r="AW70" s="149">
        <f t="shared" si="2"/>
        <v>0</v>
      </c>
    </row>
    <row r="71" spans="1:49" s="148" customFormat="1" ht="15.75">
      <c r="A71" s="145" t="s">
        <v>201</v>
      </c>
      <c r="B71" s="146" t="s">
        <v>613</v>
      </c>
      <c r="C71" s="117" t="s">
        <v>199</v>
      </c>
      <c r="D71" s="145">
        <v>9</v>
      </c>
      <c r="E71" s="146" t="s">
        <v>655</v>
      </c>
      <c r="F71" s="147" t="s">
        <v>498</v>
      </c>
      <c r="G71" s="148">
        <v>1992</v>
      </c>
      <c r="H71" s="144">
        <f t="shared" si="0"/>
        <v>15</v>
      </c>
      <c r="I71" s="149">
        <v>2.5</v>
      </c>
      <c r="J71" s="146" t="s">
        <v>799</v>
      </c>
      <c r="K71" s="146" t="s">
        <v>800</v>
      </c>
      <c r="L71" s="148">
        <v>1</v>
      </c>
      <c r="R71" s="148">
        <v>1</v>
      </c>
      <c r="V71" s="148">
        <v>1</v>
      </c>
      <c r="AN71" s="148">
        <v>1</v>
      </c>
      <c r="AT71" s="148">
        <v>1</v>
      </c>
      <c r="AV71" s="144">
        <f t="shared" si="1"/>
        <v>5</v>
      </c>
      <c r="AW71" s="149">
        <f t="shared" si="2"/>
        <v>2.5</v>
      </c>
    </row>
    <row r="72" spans="1:49" s="148" customFormat="1" ht="15.75">
      <c r="A72" s="145" t="s">
        <v>201</v>
      </c>
      <c r="B72" s="146" t="s">
        <v>285</v>
      </c>
      <c r="C72" s="118" t="s">
        <v>200</v>
      </c>
      <c r="D72" s="151"/>
      <c r="E72" s="151"/>
      <c r="F72" s="147" t="s">
        <v>511</v>
      </c>
      <c r="G72" s="148">
        <v>1962</v>
      </c>
      <c r="H72" s="144">
        <f t="shared" si="0"/>
        <v>45</v>
      </c>
      <c r="I72" s="149"/>
      <c r="J72" s="146" t="s">
        <v>801</v>
      </c>
      <c r="K72" s="146" t="s">
        <v>712</v>
      </c>
      <c r="AV72" s="144">
        <f t="shared" si="1"/>
        <v>0</v>
      </c>
      <c r="AW72" s="149">
        <f t="shared" si="2"/>
        <v>0</v>
      </c>
    </row>
    <row r="73" spans="1:49" s="148" customFormat="1" ht="15.75">
      <c r="A73" s="145" t="s">
        <v>201</v>
      </c>
      <c r="B73" s="170" t="s">
        <v>886</v>
      </c>
      <c r="C73" s="116" t="s">
        <v>198</v>
      </c>
      <c r="D73" s="145">
        <v>6</v>
      </c>
      <c r="E73" s="146" t="s">
        <v>752</v>
      </c>
      <c r="F73" s="150">
        <v>34635</v>
      </c>
      <c r="G73" s="148">
        <v>1994</v>
      </c>
      <c r="H73" s="144">
        <f t="shared" si="0"/>
        <v>13</v>
      </c>
      <c r="I73" s="149">
        <v>1</v>
      </c>
      <c r="J73" s="146" t="s">
        <v>802</v>
      </c>
      <c r="K73" s="146" t="s">
        <v>887</v>
      </c>
      <c r="L73" s="148">
        <v>1</v>
      </c>
      <c r="V73" s="148">
        <v>1</v>
      </c>
      <c r="AV73" s="144">
        <f>SUM(L73:AU73)</f>
        <v>2</v>
      </c>
      <c r="AW73" s="149">
        <f t="shared" si="2"/>
        <v>1</v>
      </c>
    </row>
    <row r="74" spans="1:49" s="148" customFormat="1" ht="15.75">
      <c r="A74" s="145" t="s">
        <v>201</v>
      </c>
      <c r="B74" s="146" t="s">
        <v>293</v>
      </c>
      <c r="C74" s="118" t="s">
        <v>200</v>
      </c>
      <c r="D74" s="145">
        <v>9</v>
      </c>
      <c r="E74" s="146" t="s">
        <v>655</v>
      </c>
      <c r="F74" s="147" t="s">
        <v>542</v>
      </c>
      <c r="G74" s="148">
        <v>1984</v>
      </c>
      <c r="H74" s="144">
        <f t="shared" si="0"/>
        <v>23</v>
      </c>
      <c r="I74" s="149"/>
      <c r="J74" s="146" t="s">
        <v>802</v>
      </c>
      <c r="K74" s="146" t="s">
        <v>693</v>
      </c>
      <c r="AV74" s="144">
        <f t="shared" si="1"/>
        <v>0</v>
      </c>
      <c r="AW74" s="149">
        <f t="shared" si="2"/>
        <v>0</v>
      </c>
    </row>
    <row r="75" spans="1:49" s="148" customFormat="1" ht="15.75">
      <c r="A75" s="145" t="s">
        <v>201</v>
      </c>
      <c r="B75" s="146" t="s">
        <v>216</v>
      </c>
      <c r="C75" s="114" t="s">
        <v>196</v>
      </c>
      <c r="D75" s="145">
        <v>6</v>
      </c>
      <c r="E75" s="146" t="s">
        <v>752</v>
      </c>
      <c r="F75" s="147" t="s">
        <v>567</v>
      </c>
      <c r="G75" s="148">
        <v>1998</v>
      </c>
      <c r="H75" s="144">
        <f t="shared" si="0"/>
        <v>9</v>
      </c>
      <c r="I75" s="149"/>
      <c r="J75" s="146" t="s">
        <v>802</v>
      </c>
      <c r="K75" s="146" t="s">
        <v>803</v>
      </c>
      <c r="AV75" s="144">
        <f t="shared" si="1"/>
        <v>0</v>
      </c>
      <c r="AW75" s="149">
        <f t="shared" si="2"/>
        <v>0</v>
      </c>
    </row>
    <row r="76" spans="1:49" s="148" customFormat="1" ht="15.75">
      <c r="A76" s="145" t="s">
        <v>201</v>
      </c>
      <c r="B76" s="146" t="s">
        <v>57</v>
      </c>
      <c r="C76" s="116" t="s">
        <v>198</v>
      </c>
      <c r="D76" s="145">
        <v>9</v>
      </c>
      <c r="E76" s="146" t="s">
        <v>655</v>
      </c>
      <c r="F76" s="150">
        <v>34782</v>
      </c>
      <c r="G76" s="148">
        <v>1995</v>
      </c>
      <c r="H76" s="144">
        <f t="shared" si="0"/>
        <v>12</v>
      </c>
      <c r="I76" s="149"/>
      <c r="J76" s="146" t="s">
        <v>804</v>
      </c>
      <c r="K76" s="146" t="s">
        <v>744</v>
      </c>
      <c r="AV76" s="144">
        <f t="shared" si="1"/>
        <v>0</v>
      </c>
      <c r="AW76" s="149">
        <f t="shared" si="2"/>
        <v>0</v>
      </c>
    </row>
    <row r="77" spans="1:49" s="148" customFormat="1" ht="15.75">
      <c r="A77" s="145" t="s">
        <v>201</v>
      </c>
      <c r="B77" s="146" t="s">
        <v>574</v>
      </c>
      <c r="C77" s="114" t="s">
        <v>196</v>
      </c>
      <c r="D77" s="145">
        <v>1</v>
      </c>
      <c r="E77" s="146" t="s">
        <v>179</v>
      </c>
      <c r="F77" s="150">
        <v>37512</v>
      </c>
      <c r="G77" s="148">
        <v>2002</v>
      </c>
      <c r="H77" s="144">
        <f t="shared" si="0"/>
        <v>5</v>
      </c>
      <c r="I77" s="149"/>
      <c r="J77" s="146" t="s">
        <v>805</v>
      </c>
      <c r="K77" s="146" t="s">
        <v>806</v>
      </c>
      <c r="AV77" s="144">
        <f t="shared" si="1"/>
        <v>0</v>
      </c>
      <c r="AW77" s="149">
        <f aca="true" t="shared" si="3" ref="AW77:AW140">AV77*$AW$10</f>
        <v>0</v>
      </c>
    </row>
    <row r="78" spans="1:49" s="148" customFormat="1" ht="15.75">
      <c r="A78" s="145" t="s">
        <v>201</v>
      </c>
      <c r="B78" s="146" t="s">
        <v>643</v>
      </c>
      <c r="C78" s="114" t="s">
        <v>196</v>
      </c>
      <c r="D78" s="145">
        <v>1</v>
      </c>
      <c r="E78" s="146" t="s">
        <v>179</v>
      </c>
      <c r="F78" s="150">
        <v>38301</v>
      </c>
      <c r="G78" s="148">
        <v>2004</v>
      </c>
      <c r="H78" s="144">
        <f t="shared" si="0"/>
        <v>3</v>
      </c>
      <c r="I78" s="149"/>
      <c r="J78" s="146" t="s">
        <v>808</v>
      </c>
      <c r="K78" s="146" t="s">
        <v>773</v>
      </c>
      <c r="AV78" s="144">
        <f t="shared" si="1"/>
        <v>0</v>
      </c>
      <c r="AW78" s="149">
        <f t="shared" si="3"/>
        <v>0</v>
      </c>
    </row>
    <row r="79" spans="1:49" s="148" customFormat="1" ht="15.75">
      <c r="A79" s="145" t="s">
        <v>201</v>
      </c>
      <c r="B79" s="146" t="s">
        <v>317</v>
      </c>
      <c r="C79" s="118" t="s">
        <v>200</v>
      </c>
      <c r="D79" s="145">
        <v>9</v>
      </c>
      <c r="E79" s="146" t="s">
        <v>655</v>
      </c>
      <c r="F79" s="147" t="s">
        <v>554</v>
      </c>
      <c r="G79" s="148">
        <v>1991</v>
      </c>
      <c r="H79" s="144">
        <f t="shared" si="0"/>
        <v>16</v>
      </c>
      <c r="I79" s="149">
        <v>5</v>
      </c>
      <c r="J79" s="146" t="s">
        <v>814</v>
      </c>
      <c r="K79" s="146" t="s">
        <v>687</v>
      </c>
      <c r="L79" s="148">
        <v>1</v>
      </c>
      <c r="P79" s="148">
        <v>1</v>
      </c>
      <c r="R79" s="148">
        <v>1</v>
      </c>
      <c r="V79" s="148">
        <v>1</v>
      </c>
      <c r="X79" s="148">
        <v>1</v>
      </c>
      <c r="AB79" s="148">
        <v>1</v>
      </c>
      <c r="AD79" s="148">
        <v>1</v>
      </c>
      <c r="AH79" s="148">
        <v>1</v>
      </c>
      <c r="AN79" s="148">
        <v>1</v>
      </c>
      <c r="AT79" s="148">
        <v>1</v>
      </c>
      <c r="AV79" s="144">
        <f t="shared" si="1"/>
        <v>10</v>
      </c>
      <c r="AW79" s="149">
        <f t="shared" si="3"/>
        <v>5</v>
      </c>
    </row>
    <row r="80" spans="1:49" s="148" customFormat="1" ht="15.75">
      <c r="A80" s="145" t="s">
        <v>201</v>
      </c>
      <c r="B80" s="146" t="s">
        <v>620</v>
      </c>
      <c r="C80" s="118" t="s">
        <v>200</v>
      </c>
      <c r="D80" s="146"/>
      <c r="E80" s="146"/>
      <c r="F80" s="150">
        <v>33550</v>
      </c>
      <c r="G80" s="148">
        <v>1991</v>
      </c>
      <c r="H80" s="144">
        <f aca="true" t="shared" si="4" ref="H80:H147">$F$1-G80</f>
        <v>16</v>
      </c>
      <c r="I80" s="149"/>
      <c r="J80" s="146" t="s">
        <v>815</v>
      </c>
      <c r="K80" s="146" t="s">
        <v>816</v>
      </c>
      <c r="AV80" s="144">
        <f aca="true" t="shared" si="5" ref="AV80:AV146">SUM(L80:AU80)</f>
        <v>0</v>
      </c>
      <c r="AW80" s="149">
        <f t="shared" si="3"/>
        <v>0</v>
      </c>
    </row>
    <row r="81" spans="1:49" s="148" customFormat="1" ht="15.75">
      <c r="A81" s="145" t="s">
        <v>201</v>
      </c>
      <c r="B81" s="146" t="s">
        <v>167</v>
      </c>
      <c r="C81" s="117" t="s">
        <v>199</v>
      </c>
      <c r="D81" s="145">
        <v>9</v>
      </c>
      <c r="E81" s="146" t="s">
        <v>655</v>
      </c>
      <c r="F81" s="147" t="s">
        <v>519</v>
      </c>
      <c r="G81" s="148">
        <v>1993</v>
      </c>
      <c r="H81" s="144">
        <f t="shared" si="4"/>
        <v>14</v>
      </c>
      <c r="I81" s="149">
        <v>3</v>
      </c>
      <c r="J81" s="146" t="s">
        <v>815</v>
      </c>
      <c r="K81" s="146" t="s">
        <v>765</v>
      </c>
      <c r="L81" s="148">
        <v>1</v>
      </c>
      <c r="P81" s="148">
        <v>1</v>
      </c>
      <c r="R81" s="148">
        <v>1</v>
      </c>
      <c r="X81" s="148">
        <v>1</v>
      </c>
      <c r="AB81" s="148">
        <v>1</v>
      </c>
      <c r="AN81" s="148">
        <v>1</v>
      </c>
      <c r="AV81" s="144">
        <f t="shared" si="5"/>
        <v>6</v>
      </c>
      <c r="AW81" s="149">
        <f t="shared" si="3"/>
        <v>3</v>
      </c>
    </row>
    <row r="82" spans="1:49" s="148" customFormat="1" ht="15.75">
      <c r="A82" s="145" t="s">
        <v>201</v>
      </c>
      <c r="B82" s="170" t="s">
        <v>907</v>
      </c>
      <c r="C82" s="167"/>
      <c r="D82" s="145"/>
      <c r="E82" s="146"/>
      <c r="F82" s="147"/>
      <c r="H82" s="144"/>
      <c r="I82" s="161"/>
      <c r="J82" s="183" t="s">
        <v>938</v>
      </c>
      <c r="K82" s="146" t="s">
        <v>918</v>
      </c>
      <c r="L82" s="190">
        <v>1</v>
      </c>
      <c r="P82" s="190">
        <v>1</v>
      </c>
      <c r="R82" s="190">
        <v>1</v>
      </c>
      <c r="V82" s="190">
        <v>1</v>
      </c>
      <c r="X82" s="190">
        <v>1</v>
      </c>
      <c r="AB82" s="190">
        <v>1</v>
      </c>
      <c r="AD82" s="190">
        <v>1</v>
      </c>
      <c r="AN82" s="190">
        <v>1</v>
      </c>
      <c r="AV82" s="144">
        <f t="shared" si="5"/>
        <v>8</v>
      </c>
      <c r="AW82" s="149">
        <f t="shared" si="3"/>
        <v>4</v>
      </c>
    </row>
    <row r="83" spans="1:49" s="148" customFormat="1" ht="15.75">
      <c r="A83" s="145" t="s">
        <v>201</v>
      </c>
      <c r="B83" s="146" t="s">
        <v>394</v>
      </c>
      <c r="C83" s="116" t="s">
        <v>198</v>
      </c>
      <c r="D83" s="145">
        <v>9</v>
      </c>
      <c r="E83" s="146" t="s">
        <v>655</v>
      </c>
      <c r="F83" s="147" t="s">
        <v>560</v>
      </c>
      <c r="G83" s="148">
        <v>1994</v>
      </c>
      <c r="H83" s="144">
        <f t="shared" si="4"/>
        <v>13</v>
      </c>
      <c r="I83" s="149">
        <v>4.5</v>
      </c>
      <c r="J83" s="183" t="s">
        <v>910</v>
      </c>
      <c r="K83" s="146" t="s">
        <v>716</v>
      </c>
      <c r="L83" s="148">
        <v>1</v>
      </c>
      <c r="P83" s="148">
        <v>1</v>
      </c>
      <c r="R83" s="148">
        <v>1</v>
      </c>
      <c r="V83" s="186">
        <v>1</v>
      </c>
      <c r="X83" s="148">
        <v>1</v>
      </c>
      <c r="AB83" s="148">
        <v>1</v>
      </c>
      <c r="AD83" s="148">
        <v>1</v>
      </c>
      <c r="AH83" s="148">
        <v>1</v>
      </c>
      <c r="AN83" s="148">
        <v>1</v>
      </c>
      <c r="AT83" s="148">
        <v>1</v>
      </c>
      <c r="AV83" s="144">
        <f t="shared" si="5"/>
        <v>10</v>
      </c>
      <c r="AW83" s="149">
        <f t="shared" si="3"/>
        <v>5</v>
      </c>
    </row>
    <row r="84" spans="1:49" s="148" customFormat="1" ht="15.75">
      <c r="A84" s="145" t="s">
        <v>201</v>
      </c>
      <c r="B84" s="146" t="s">
        <v>284</v>
      </c>
      <c r="C84" s="118" t="s">
        <v>200</v>
      </c>
      <c r="D84" s="145">
        <v>10</v>
      </c>
      <c r="E84" s="153" t="s">
        <v>884</v>
      </c>
      <c r="F84" s="147" t="s">
        <v>514</v>
      </c>
      <c r="G84" s="148">
        <v>1965</v>
      </c>
      <c r="H84" s="144">
        <f t="shared" si="4"/>
        <v>42</v>
      </c>
      <c r="I84" s="149">
        <v>0.5</v>
      </c>
      <c r="J84" s="146" t="s">
        <v>817</v>
      </c>
      <c r="K84" s="146" t="s">
        <v>810</v>
      </c>
      <c r="AR84" s="148">
        <v>1</v>
      </c>
      <c r="AV84" s="144">
        <f t="shared" si="5"/>
        <v>1</v>
      </c>
      <c r="AW84" s="149">
        <f t="shared" si="3"/>
        <v>0.5</v>
      </c>
    </row>
    <row r="85" spans="1:49" s="148" customFormat="1" ht="15.75">
      <c r="A85" s="145" t="s">
        <v>201</v>
      </c>
      <c r="B85" s="146" t="s">
        <v>628</v>
      </c>
      <c r="C85" s="114" t="s">
        <v>196</v>
      </c>
      <c r="D85" s="145">
        <v>1</v>
      </c>
      <c r="E85" s="146" t="s">
        <v>179</v>
      </c>
      <c r="F85" s="147" t="s">
        <v>520</v>
      </c>
      <c r="G85" s="148">
        <v>2003</v>
      </c>
      <c r="H85" s="144">
        <f t="shared" si="4"/>
        <v>4</v>
      </c>
      <c r="I85" s="149">
        <v>1</v>
      </c>
      <c r="J85" s="146" t="s">
        <v>818</v>
      </c>
      <c r="K85" s="146" t="s">
        <v>819</v>
      </c>
      <c r="AJ85" s="148">
        <v>1</v>
      </c>
      <c r="AL85" s="148">
        <v>1</v>
      </c>
      <c r="AV85" s="144">
        <f t="shared" si="5"/>
        <v>2</v>
      </c>
      <c r="AW85" s="149">
        <f t="shared" si="3"/>
        <v>1</v>
      </c>
    </row>
    <row r="86" spans="1:49" s="148" customFormat="1" ht="15.75">
      <c r="A86" s="145" t="s">
        <v>201</v>
      </c>
      <c r="B86" s="146" t="s">
        <v>241</v>
      </c>
      <c r="C86" s="115" t="s">
        <v>197</v>
      </c>
      <c r="D86" s="145">
        <v>6</v>
      </c>
      <c r="E86" s="146" t="s">
        <v>752</v>
      </c>
      <c r="F86" s="147" t="s">
        <v>535</v>
      </c>
      <c r="G86" s="148">
        <v>1996</v>
      </c>
      <c r="H86" s="144">
        <f t="shared" si="4"/>
        <v>11</v>
      </c>
      <c r="I86" s="149"/>
      <c r="J86" s="146" t="s">
        <v>818</v>
      </c>
      <c r="K86" s="146" t="s">
        <v>820</v>
      </c>
      <c r="AV86" s="144">
        <f t="shared" si="5"/>
        <v>0</v>
      </c>
      <c r="AW86" s="149">
        <f t="shared" si="3"/>
        <v>0</v>
      </c>
    </row>
    <row r="87" spans="1:49" s="148" customFormat="1" ht="15.75">
      <c r="A87" s="145" t="s">
        <v>201</v>
      </c>
      <c r="B87" s="146" t="s">
        <v>586</v>
      </c>
      <c r="C87" s="114" t="s">
        <v>196</v>
      </c>
      <c r="D87" s="145">
        <v>4</v>
      </c>
      <c r="E87" s="146" t="s">
        <v>173</v>
      </c>
      <c r="F87" s="150">
        <v>36783</v>
      </c>
      <c r="G87" s="148">
        <v>2000</v>
      </c>
      <c r="H87" s="144">
        <f t="shared" si="4"/>
        <v>7</v>
      </c>
      <c r="I87" s="149"/>
      <c r="J87" s="146" t="s">
        <v>822</v>
      </c>
      <c r="K87" s="146" t="s">
        <v>823</v>
      </c>
      <c r="AV87" s="144">
        <f t="shared" si="5"/>
        <v>0</v>
      </c>
      <c r="AW87" s="149">
        <f t="shared" si="3"/>
        <v>0</v>
      </c>
    </row>
    <row r="88" spans="1:49" s="148" customFormat="1" ht="15.75">
      <c r="A88" s="145" t="s">
        <v>201</v>
      </c>
      <c r="B88" s="146" t="s">
        <v>579</v>
      </c>
      <c r="C88" s="115" t="s">
        <v>197</v>
      </c>
      <c r="D88" s="145">
        <v>4</v>
      </c>
      <c r="E88" s="153" t="s">
        <v>173</v>
      </c>
      <c r="F88" s="147" t="s">
        <v>448</v>
      </c>
      <c r="G88" s="148">
        <v>1997</v>
      </c>
      <c r="H88" s="144">
        <f t="shared" si="4"/>
        <v>10</v>
      </c>
      <c r="I88" s="149">
        <v>2</v>
      </c>
      <c r="J88" s="183" t="s">
        <v>917</v>
      </c>
      <c r="K88" s="146" t="s">
        <v>702</v>
      </c>
      <c r="X88" s="148">
        <v>1</v>
      </c>
      <c r="AB88" s="148">
        <v>1</v>
      </c>
      <c r="AH88" s="148">
        <v>1</v>
      </c>
      <c r="AP88" s="190">
        <v>1</v>
      </c>
      <c r="AT88" s="148">
        <v>1</v>
      </c>
      <c r="AV88" s="144">
        <f t="shared" si="5"/>
        <v>5</v>
      </c>
      <c r="AW88" s="149">
        <f t="shared" si="3"/>
        <v>2.5</v>
      </c>
    </row>
    <row r="89" spans="1:49" s="148" customFormat="1" ht="15.75">
      <c r="A89" s="145" t="s">
        <v>201</v>
      </c>
      <c r="B89" s="146" t="s">
        <v>267</v>
      </c>
      <c r="C89" s="117" t="s">
        <v>199</v>
      </c>
      <c r="D89" s="145">
        <v>8</v>
      </c>
      <c r="E89" s="146" t="s">
        <v>659</v>
      </c>
      <c r="F89" s="147" t="s">
        <v>491</v>
      </c>
      <c r="G89" s="148">
        <v>1992</v>
      </c>
      <c r="H89" s="144">
        <f t="shared" si="4"/>
        <v>15</v>
      </c>
      <c r="I89" s="149">
        <v>1.5</v>
      </c>
      <c r="J89" s="146" t="s">
        <v>824</v>
      </c>
      <c r="K89" s="146" t="s">
        <v>679</v>
      </c>
      <c r="L89" s="148">
        <v>1</v>
      </c>
      <c r="P89" s="148">
        <v>1</v>
      </c>
      <c r="R89" s="148">
        <v>1</v>
      </c>
      <c r="AV89" s="144">
        <f t="shared" si="5"/>
        <v>3</v>
      </c>
      <c r="AW89" s="149">
        <f t="shared" si="3"/>
        <v>1.5</v>
      </c>
    </row>
    <row r="90" spans="1:49" s="148" customFormat="1" ht="15.75">
      <c r="A90" s="145" t="s">
        <v>201</v>
      </c>
      <c r="B90" s="146" t="s">
        <v>308</v>
      </c>
      <c r="C90" s="114" t="s">
        <v>196</v>
      </c>
      <c r="D90" s="146"/>
      <c r="E90" s="146"/>
      <c r="F90" s="147" t="s">
        <v>564</v>
      </c>
      <c r="G90" s="148">
        <v>1999</v>
      </c>
      <c r="H90" s="144">
        <f t="shared" si="4"/>
        <v>8</v>
      </c>
      <c r="I90" s="149"/>
      <c r="J90" s="146" t="s">
        <v>825</v>
      </c>
      <c r="K90" s="146" t="s">
        <v>826</v>
      </c>
      <c r="AV90" s="144">
        <f t="shared" si="5"/>
        <v>0</v>
      </c>
      <c r="AW90" s="149">
        <f t="shared" si="3"/>
        <v>0</v>
      </c>
    </row>
    <row r="91" spans="1:49" s="148" customFormat="1" ht="15.75">
      <c r="A91" s="145" t="s">
        <v>201</v>
      </c>
      <c r="B91" s="146" t="s">
        <v>652</v>
      </c>
      <c r="C91" s="118" t="s">
        <v>200</v>
      </c>
      <c r="D91" s="151"/>
      <c r="E91" s="151"/>
      <c r="F91" s="147" t="s">
        <v>570</v>
      </c>
      <c r="G91" s="148">
        <v>1959</v>
      </c>
      <c r="H91" s="144">
        <f t="shared" si="4"/>
        <v>48</v>
      </c>
      <c r="I91" s="149"/>
      <c r="J91" s="146" t="s">
        <v>827</v>
      </c>
      <c r="K91" s="146" t="s">
        <v>778</v>
      </c>
      <c r="AV91" s="144">
        <f t="shared" si="5"/>
        <v>0</v>
      </c>
      <c r="AW91" s="149">
        <f t="shared" si="3"/>
        <v>0</v>
      </c>
    </row>
    <row r="92" spans="1:49" s="148" customFormat="1" ht="15.75">
      <c r="A92" s="145" t="s">
        <v>201</v>
      </c>
      <c r="B92" s="146" t="s">
        <v>633</v>
      </c>
      <c r="C92" s="118" t="s">
        <v>200</v>
      </c>
      <c r="D92" s="151"/>
      <c r="E92" s="151"/>
      <c r="F92" s="147" t="s">
        <v>530</v>
      </c>
      <c r="G92" s="148">
        <v>1968</v>
      </c>
      <c r="H92" s="144">
        <f t="shared" si="4"/>
        <v>39</v>
      </c>
      <c r="I92" s="149"/>
      <c r="J92" s="146" t="s">
        <v>829</v>
      </c>
      <c r="K92" s="146" t="s">
        <v>830</v>
      </c>
      <c r="AV92" s="144">
        <f t="shared" si="5"/>
        <v>0</v>
      </c>
      <c r="AW92" s="149">
        <f t="shared" si="3"/>
        <v>0</v>
      </c>
    </row>
    <row r="93" spans="1:49" s="148" customFormat="1" ht="15.75">
      <c r="A93" s="145" t="s">
        <v>201</v>
      </c>
      <c r="B93" s="146" t="s">
        <v>280</v>
      </c>
      <c r="C93" s="118" t="s">
        <v>200</v>
      </c>
      <c r="D93" s="145">
        <v>9</v>
      </c>
      <c r="E93" s="146" t="s">
        <v>655</v>
      </c>
      <c r="F93" s="147" t="s">
        <v>558</v>
      </c>
      <c r="G93" s="148">
        <v>1989</v>
      </c>
      <c r="H93" s="144">
        <f t="shared" si="4"/>
        <v>18</v>
      </c>
      <c r="I93" s="149">
        <v>5</v>
      </c>
      <c r="J93" s="146" t="s">
        <v>831</v>
      </c>
      <c r="K93" s="146" t="s">
        <v>744</v>
      </c>
      <c r="L93" s="148">
        <v>1</v>
      </c>
      <c r="P93" s="148">
        <v>1</v>
      </c>
      <c r="R93" s="148">
        <v>1</v>
      </c>
      <c r="V93" s="148">
        <v>1</v>
      </c>
      <c r="X93" s="148">
        <v>1</v>
      </c>
      <c r="AB93" s="148">
        <v>1</v>
      </c>
      <c r="AD93" s="148">
        <v>1</v>
      </c>
      <c r="AH93" s="148">
        <v>1</v>
      </c>
      <c r="AN93" s="148">
        <v>1</v>
      </c>
      <c r="AT93" s="148">
        <v>1</v>
      </c>
      <c r="AV93" s="144">
        <f t="shared" si="5"/>
        <v>10</v>
      </c>
      <c r="AW93" s="149">
        <f t="shared" si="3"/>
        <v>5</v>
      </c>
    </row>
    <row r="94" spans="1:49" s="148" customFormat="1" ht="15.75">
      <c r="A94" s="145" t="s">
        <v>201</v>
      </c>
      <c r="B94" s="146" t="s">
        <v>649</v>
      </c>
      <c r="C94" s="115" t="s">
        <v>197</v>
      </c>
      <c r="D94" s="145">
        <v>5</v>
      </c>
      <c r="E94" s="146" t="s">
        <v>754</v>
      </c>
      <c r="F94" s="150">
        <v>35099</v>
      </c>
      <c r="G94" s="148">
        <v>1996</v>
      </c>
      <c r="H94" s="144">
        <f t="shared" si="4"/>
        <v>11</v>
      </c>
      <c r="I94" s="149">
        <v>2</v>
      </c>
      <c r="J94" s="146" t="s">
        <v>837</v>
      </c>
      <c r="K94" s="146" t="s">
        <v>838</v>
      </c>
      <c r="L94" s="148">
        <v>1</v>
      </c>
      <c r="P94" s="148">
        <v>1</v>
      </c>
      <c r="R94" s="148">
        <v>1</v>
      </c>
      <c r="V94" s="148">
        <v>1</v>
      </c>
      <c r="AV94" s="144">
        <f t="shared" si="5"/>
        <v>4</v>
      </c>
      <c r="AW94" s="149">
        <f t="shared" si="3"/>
        <v>2</v>
      </c>
    </row>
    <row r="95" spans="1:49" s="148" customFormat="1" ht="15.75">
      <c r="A95" s="145" t="s">
        <v>201</v>
      </c>
      <c r="B95" s="146" t="s">
        <v>223</v>
      </c>
      <c r="C95" s="115" t="s">
        <v>197</v>
      </c>
      <c r="D95" s="145">
        <v>8</v>
      </c>
      <c r="E95" s="146" t="s">
        <v>659</v>
      </c>
      <c r="F95" s="147" t="s">
        <v>522</v>
      </c>
      <c r="G95" s="148">
        <v>1997</v>
      </c>
      <c r="H95" s="144">
        <f t="shared" si="4"/>
        <v>10</v>
      </c>
      <c r="I95" s="149">
        <v>2.5</v>
      </c>
      <c r="J95" s="184" t="s">
        <v>924</v>
      </c>
      <c r="K95" s="146" t="s">
        <v>753</v>
      </c>
      <c r="L95" s="148">
        <v>1</v>
      </c>
      <c r="R95" s="148">
        <v>1</v>
      </c>
      <c r="X95" s="148">
        <v>1</v>
      </c>
      <c r="AB95" s="148">
        <v>1</v>
      </c>
      <c r="AD95" s="148">
        <v>1</v>
      </c>
      <c r="AH95" s="190">
        <v>1</v>
      </c>
      <c r="AN95" s="190">
        <v>1</v>
      </c>
      <c r="AT95" s="190">
        <v>1</v>
      </c>
      <c r="AV95" s="144">
        <f t="shared" si="5"/>
        <v>8</v>
      </c>
      <c r="AW95" s="149">
        <f t="shared" si="3"/>
        <v>4</v>
      </c>
    </row>
    <row r="96" spans="1:49" s="148" customFormat="1" ht="15.75">
      <c r="A96" s="145" t="s">
        <v>201</v>
      </c>
      <c r="B96" s="146" t="s">
        <v>358</v>
      </c>
      <c r="C96" s="114" t="s">
        <v>196</v>
      </c>
      <c r="D96" s="145">
        <v>1</v>
      </c>
      <c r="E96" s="146" t="s">
        <v>179</v>
      </c>
      <c r="F96" s="147" t="s">
        <v>467</v>
      </c>
      <c r="G96" s="148">
        <v>2001</v>
      </c>
      <c r="H96" s="144">
        <f t="shared" si="4"/>
        <v>6</v>
      </c>
      <c r="I96" s="149"/>
      <c r="J96" s="146" t="s">
        <v>839</v>
      </c>
      <c r="K96" s="146" t="s">
        <v>731</v>
      </c>
      <c r="AV96" s="144">
        <f t="shared" si="5"/>
        <v>0</v>
      </c>
      <c r="AW96" s="149">
        <f t="shared" si="3"/>
        <v>0</v>
      </c>
    </row>
    <row r="97" spans="1:49" s="148" customFormat="1" ht="15.75">
      <c r="A97" s="145" t="s">
        <v>201</v>
      </c>
      <c r="B97" s="146" t="s">
        <v>396</v>
      </c>
      <c r="C97" s="116" t="s">
        <v>198</v>
      </c>
      <c r="D97" s="145">
        <v>8</v>
      </c>
      <c r="E97" s="146" t="s">
        <v>659</v>
      </c>
      <c r="F97" s="147" t="s">
        <v>563</v>
      </c>
      <c r="G97" s="148">
        <v>1994</v>
      </c>
      <c r="H97" s="144">
        <f t="shared" si="4"/>
        <v>13</v>
      </c>
      <c r="I97" s="149">
        <v>4</v>
      </c>
      <c r="J97" s="146" t="s">
        <v>840</v>
      </c>
      <c r="K97" s="146" t="s">
        <v>747</v>
      </c>
      <c r="L97" s="148">
        <v>1</v>
      </c>
      <c r="P97" s="148">
        <v>1</v>
      </c>
      <c r="R97" s="148">
        <v>1</v>
      </c>
      <c r="X97" s="148">
        <v>1</v>
      </c>
      <c r="AB97" s="148">
        <v>1</v>
      </c>
      <c r="AD97" s="148">
        <v>1</v>
      </c>
      <c r="AN97" s="148">
        <v>1</v>
      </c>
      <c r="AT97" s="148">
        <v>1</v>
      </c>
      <c r="AV97" s="144">
        <f t="shared" si="5"/>
        <v>8</v>
      </c>
      <c r="AW97" s="149">
        <f t="shared" si="3"/>
        <v>4</v>
      </c>
    </row>
    <row r="98" spans="1:49" s="148" customFormat="1" ht="15.75">
      <c r="A98" s="145" t="s">
        <v>201</v>
      </c>
      <c r="B98" s="146" t="s">
        <v>292</v>
      </c>
      <c r="C98" s="118" t="s">
        <v>200</v>
      </c>
      <c r="D98" s="145">
        <v>10</v>
      </c>
      <c r="E98" s="153" t="s">
        <v>884</v>
      </c>
      <c r="F98" s="147" t="s">
        <v>543</v>
      </c>
      <c r="G98" s="148">
        <v>1956</v>
      </c>
      <c r="H98" s="144">
        <f t="shared" si="4"/>
        <v>51</v>
      </c>
      <c r="I98" s="149"/>
      <c r="J98" s="146" t="s">
        <v>843</v>
      </c>
      <c r="K98" s="146" t="s">
        <v>693</v>
      </c>
      <c r="AV98" s="144">
        <f t="shared" si="5"/>
        <v>0</v>
      </c>
      <c r="AW98" s="149">
        <f t="shared" si="3"/>
        <v>0</v>
      </c>
    </row>
    <row r="99" spans="1:49" s="148" customFormat="1" ht="15.75">
      <c r="A99" s="145" t="s">
        <v>201</v>
      </c>
      <c r="B99" s="146" t="s">
        <v>265</v>
      </c>
      <c r="C99" s="117" t="s">
        <v>199</v>
      </c>
      <c r="D99" s="145">
        <v>9</v>
      </c>
      <c r="E99" s="146" t="s">
        <v>655</v>
      </c>
      <c r="F99" s="147" t="s">
        <v>458</v>
      </c>
      <c r="G99" s="148">
        <v>1993</v>
      </c>
      <c r="H99" s="144">
        <f t="shared" si="4"/>
        <v>14</v>
      </c>
      <c r="I99" s="149"/>
      <c r="J99" s="146" t="s">
        <v>845</v>
      </c>
      <c r="K99" s="146" t="s">
        <v>846</v>
      </c>
      <c r="AV99" s="144">
        <f t="shared" si="5"/>
        <v>0</v>
      </c>
      <c r="AW99" s="149">
        <f t="shared" si="3"/>
        <v>0</v>
      </c>
    </row>
    <row r="100" spans="1:49" s="148" customFormat="1" ht="15.75">
      <c r="A100" s="145" t="s">
        <v>201</v>
      </c>
      <c r="B100" s="146" t="s">
        <v>646</v>
      </c>
      <c r="C100" s="118" t="s">
        <v>200</v>
      </c>
      <c r="D100" s="151"/>
      <c r="E100" s="151"/>
      <c r="F100" s="150">
        <v>25046</v>
      </c>
      <c r="G100" s="148">
        <v>1968</v>
      </c>
      <c r="H100" s="144">
        <f t="shared" si="4"/>
        <v>39</v>
      </c>
      <c r="I100" s="149"/>
      <c r="J100" s="146" t="s">
        <v>851</v>
      </c>
      <c r="K100" s="146" t="s">
        <v>852</v>
      </c>
      <c r="AV100" s="144">
        <f t="shared" si="5"/>
        <v>0</v>
      </c>
      <c r="AW100" s="149">
        <f t="shared" si="3"/>
        <v>0</v>
      </c>
    </row>
    <row r="101" spans="1:49" s="148" customFormat="1" ht="15.75">
      <c r="A101" s="145" t="s">
        <v>201</v>
      </c>
      <c r="B101" s="146" t="s">
        <v>356</v>
      </c>
      <c r="C101" s="115" t="s">
        <v>197</v>
      </c>
      <c r="D101" s="145">
        <v>4</v>
      </c>
      <c r="E101" s="146" t="s">
        <v>173</v>
      </c>
      <c r="F101" s="147" t="s">
        <v>456</v>
      </c>
      <c r="G101" s="148">
        <v>1996</v>
      </c>
      <c r="H101" s="144">
        <f t="shared" si="4"/>
        <v>11</v>
      </c>
      <c r="I101" s="149">
        <v>4</v>
      </c>
      <c r="J101" s="146" t="s">
        <v>854</v>
      </c>
      <c r="K101" s="146" t="s">
        <v>855</v>
      </c>
      <c r="L101" s="148">
        <v>1</v>
      </c>
      <c r="P101" s="148">
        <v>1</v>
      </c>
      <c r="R101" s="148">
        <v>1</v>
      </c>
      <c r="V101" s="148">
        <v>1</v>
      </c>
      <c r="X101" s="148">
        <v>1</v>
      </c>
      <c r="AB101" s="148">
        <v>1</v>
      </c>
      <c r="AD101" s="148">
        <v>1</v>
      </c>
      <c r="AH101" s="148">
        <v>1</v>
      </c>
      <c r="AV101" s="144">
        <f t="shared" si="5"/>
        <v>8</v>
      </c>
      <c r="AW101" s="149">
        <f t="shared" si="3"/>
        <v>4</v>
      </c>
    </row>
    <row r="102" spans="1:49" s="148" customFormat="1" ht="15.75">
      <c r="A102" s="145" t="s">
        <v>201</v>
      </c>
      <c r="B102" s="146" t="s">
        <v>876</v>
      </c>
      <c r="C102" s="114" t="s">
        <v>196</v>
      </c>
      <c r="D102" s="145">
        <v>4</v>
      </c>
      <c r="E102" s="146" t="s">
        <v>173</v>
      </c>
      <c r="F102" s="150">
        <v>36156</v>
      </c>
      <c r="G102" s="148">
        <v>1998</v>
      </c>
      <c r="H102" s="144">
        <f t="shared" si="4"/>
        <v>9</v>
      </c>
      <c r="I102" s="149"/>
      <c r="J102" s="146" t="s">
        <v>858</v>
      </c>
      <c r="K102" s="146" t="s">
        <v>859</v>
      </c>
      <c r="AV102" s="144">
        <f t="shared" si="5"/>
        <v>0</v>
      </c>
      <c r="AW102" s="149">
        <f t="shared" si="3"/>
        <v>0</v>
      </c>
    </row>
    <row r="103" spans="1:49" s="148" customFormat="1" ht="15.75">
      <c r="A103" s="145" t="s">
        <v>201</v>
      </c>
      <c r="B103" s="146" t="s">
        <v>380</v>
      </c>
      <c r="C103" s="118" t="s">
        <v>200</v>
      </c>
      <c r="D103" s="145">
        <v>8</v>
      </c>
      <c r="E103" s="146" t="s">
        <v>659</v>
      </c>
      <c r="F103" s="147" t="s">
        <v>526</v>
      </c>
      <c r="G103" s="148">
        <v>1991</v>
      </c>
      <c r="H103" s="144">
        <f t="shared" si="4"/>
        <v>16</v>
      </c>
      <c r="I103" s="149"/>
      <c r="J103" s="146" t="s">
        <v>860</v>
      </c>
      <c r="K103" s="146" t="s">
        <v>668</v>
      </c>
      <c r="AV103" s="144">
        <f t="shared" si="5"/>
        <v>0</v>
      </c>
      <c r="AW103" s="149">
        <f t="shared" si="3"/>
        <v>0</v>
      </c>
    </row>
    <row r="104" spans="1:49" s="148" customFormat="1" ht="15.75">
      <c r="A104" s="145" t="s">
        <v>201</v>
      </c>
      <c r="B104" s="146" t="s">
        <v>651</v>
      </c>
      <c r="C104" s="114" t="s">
        <v>196</v>
      </c>
      <c r="D104" s="145">
        <v>1</v>
      </c>
      <c r="E104" s="146" t="s">
        <v>179</v>
      </c>
      <c r="F104" s="150">
        <v>36034</v>
      </c>
      <c r="G104" s="148">
        <v>1998</v>
      </c>
      <c r="H104" s="144">
        <f t="shared" si="4"/>
        <v>9</v>
      </c>
      <c r="I104" s="149"/>
      <c r="J104" s="146" t="s">
        <v>867</v>
      </c>
      <c r="K104" s="146" t="s">
        <v>857</v>
      </c>
      <c r="AV104" s="144">
        <f t="shared" si="5"/>
        <v>0</v>
      </c>
      <c r="AW104" s="149">
        <f t="shared" si="3"/>
        <v>0</v>
      </c>
    </row>
    <row r="105" spans="1:49" s="148" customFormat="1" ht="15.75">
      <c r="A105" s="145" t="s">
        <v>201</v>
      </c>
      <c r="B105" s="146" t="s">
        <v>636</v>
      </c>
      <c r="C105" s="118" t="s">
        <v>200</v>
      </c>
      <c r="D105" s="151"/>
      <c r="E105" s="151"/>
      <c r="F105" s="147" t="s">
        <v>534</v>
      </c>
      <c r="G105" s="148">
        <v>1946</v>
      </c>
      <c r="H105" s="144">
        <f t="shared" si="4"/>
        <v>61</v>
      </c>
      <c r="I105" s="149"/>
      <c r="J105" s="146" t="s">
        <v>868</v>
      </c>
      <c r="K105" s="146" t="s">
        <v>869</v>
      </c>
      <c r="AV105" s="144">
        <f t="shared" si="5"/>
        <v>0</v>
      </c>
      <c r="AW105" s="149">
        <f t="shared" si="3"/>
        <v>0</v>
      </c>
    </row>
    <row r="106" spans="1:49" s="148" customFormat="1" ht="15.75">
      <c r="A106" s="145" t="s">
        <v>201</v>
      </c>
      <c r="B106" s="146" t="s">
        <v>571</v>
      </c>
      <c r="C106" s="114" t="s">
        <v>196</v>
      </c>
      <c r="D106" s="145">
        <v>1</v>
      </c>
      <c r="E106" s="146" t="s">
        <v>179</v>
      </c>
      <c r="F106" s="154">
        <v>37454</v>
      </c>
      <c r="G106" s="148">
        <v>2002</v>
      </c>
      <c r="H106" s="144">
        <f t="shared" si="4"/>
        <v>5</v>
      </c>
      <c r="I106" s="149"/>
      <c r="J106" s="155" t="s">
        <v>873</v>
      </c>
      <c r="K106" s="155" t="s">
        <v>874</v>
      </c>
      <c r="AV106" s="144">
        <f t="shared" si="5"/>
        <v>0</v>
      </c>
      <c r="AW106" s="149">
        <f t="shared" si="3"/>
        <v>0</v>
      </c>
    </row>
    <row r="107" spans="1:49" s="148" customFormat="1" ht="15.75">
      <c r="A107" s="145" t="s">
        <v>201</v>
      </c>
      <c r="B107" s="146" t="s">
        <v>585</v>
      </c>
      <c r="C107" s="114" t="s">
        <v>196</v>
      </c>
      <c r="D107" s="145">
        <v>6</v>
      </c>
      <c r="E107" s="146" t="s">
        <v>752</v>
      </c>
      <c r="F107" s="147" t="s">
        <v>455</v>
      </c>
      <c r="G107" s="148">
        <v>1999</v>
      </c>
      <c r="H107" s="144">
        <f t="shared" si="4"/>
        <v>8</v>
      </c>
      <c r="I107" s="149">
        <v>5</v>
      </c>
      <c r="J107" s="183" t="s">
        <v>916</v>
      </c>
      <c r="K107" s="146" t="s">
        <v>683</v>
      </c>
      <c r="L107" s="148">
        <v>1</v>
      </c>
      <c r="N107" s="148">
        <v>1</v>
      </c>
      <c r="R107" s="148">
        <v>1</v>
      </c>
      <c r="T107" s="148">
        <v>1</v>
      </c>
      <c r="X107" s="148">
        <v>1</v>
      </c>
      <c r="Z107" s="148">
        <v>1</v>
      </c>
      <c r="AD107" s="148">
        <v>1</v>
      </c>
      <c r="AF107" s="148">
        <v>1</v>
      </c>
      <c r="AN107" s="148">
        <v>1</v>
      </c>
      <c r="AP107" s="190">
        <v>1</v>
      </c>
      <c r="AT107" s="148">
        <v>1</v>
      </c>
      <c r="AV107" s="144">
        <f t="shared" si="5"/>
        <v>11</v>
      </c>
      <c r="AW107" s="149">
        <f t="shared" si="3"/>
        <v>5.5</v>
      </c>
    </row>
    <row r="108" spans="1:49" s="148" customFormat="1" ht="15.75">
      <c r="A108" s="145" t="s">
        <v>201</v>
      </c>
      <c r="B108" s="146" t="s">
        <v>597</v>
      </c>
      <c r="C108" s="115" t="s">
        <v>197</v>
      </c>
      <c r="D108" s="145">
        <v>4</v>
      </c>
      <c r="E108" s="146" t="s">
        <v>173</v>
      </c>
      <c r="F108" s="147" t="s">
        <v>475</v>
      </c>
      <c r="G108" s="148">
        <v>1997</v>
      </c>
      <c r="H108" s="144">
        <f t="shared" si="4"/>
        <v>10</v>
      </c>
      <c r="I108" s="149">
        <v>3.5</v>
      </c>
      <c r="J108" s="183" t="s">
        <v>916</v>
      </c>
      <c r="K108" s="146" t="s">
        <v>732</v>
      </c>
      <c r="L108" s="148">
        <v>1</v>
      </c>
      <c r="P108" s="148">
        <v>1</v>
      </c>
      <c r="R108" s="148">
        <v>1</v>
      </c>
      <c r="V108" s="148">
        <v>1</v>
      </c>
      <c r="X108" s="148">
        <v>1</v>
      </c>
      <c r="AB108" s="148">
        <v>1</v>
      </c>
      <c r="AD108" s="148">
        <v>1</v>
      </c>
      <c r="AP108" s="190">
        <v>1</v>
      </c>
      <c r="AV108" s="144">
        <f t="shared" si="5"/>
        <v>8</v>
      </c>
      <c r="AW108" s="149">
        <f t="shared" si="3"/>
        <v>4</v>
      </c>
    </row>
    <row r="109" spans="1:49" s="148" customFormat="1" ht="15.75">
      <c r="A109" s="145"/>
      <c r="B109" s="146"/>
      <c r="C109" s="115"/>
      <c r="D109" s="145"/>
      <c r="E109" s="146"/>
      <c r="F109" s="147"/>
      <c r="H109" s="144"/>
      <c r="I109" s="149"/>
      <c r="J109" s="146"/>
      <c r="K109" s="146"/>
      <c r="AV109" s="144">
        <f t="shared" si="5"/>
        <v>0</v>
      </c>
      <c r="AW109" s="149"/>
    </row>
    <row r="110" spans="1:49" s="148" customFormat="1" ht="15.75">
      <c r="A110" s="145" t="s">
        <v>202</v>
      </c>
      <c r="B110" s="146" t="s">
        <v>76</v>
      </c>
      <c r="C110" s="118" t="s">
        <v>200</v>
      </c>
      <c r="D110" s="145">
        <v>9</v>
      </c>
      <c r="E110" s="146" t="s">
        <v>655</v>
      </c>
      <c r="F110" s="147" t="s">
        <v>548</v>
      </c>
      <c r="G110" s="148">
        <v>1987</v>
      </c>
      <c r="H110" s="144">
        <f t="shared" si="4"/>
        <v>20</v>
      </c>
      <c r="I110" s="149">
        <v>0.5</v>
      </c>
      <c r="J110" s="146" t="s">
        <v>653</v>
      </c>
      <c r="K110" s="146" t="s">
        <v>654</v>
      </c>
      <c r="W110" s="148">
        <v>1</v>
      </c>
      <c r="AV110" s="144">
        <f t="shared" si="5"/>
        <v>1</v>
      </c>
      <c r="AW110" s="149">
        <f t="shared" si="3"/>
        <v>0.5</v>
      </c>
    </row>
    <row r="111" spans="1:49" s="148" customFormat="1" ht="15.75">
      <c r="A111" s="145" t="s">
        <v>202</v>
      </c>
      <c r="B111" s="146" t="s">
        <v>279</v>
      </c>
      <c r="C111" s="118" t="s">
        <v>200</v>
      </c>
      <c r="D111" s="145">
        <v>9</v>
      </c>
      <c r="E111" s="146" t="s">
        <v>655</v>
      </c>
      <c r="F111" s="147" t="s">
        <v>484</v>
      </c>
      <c r="G111" s="148">
        <v>1990</v>
      </c>
      <c r="H111" s="144">
        <f t="shared" si="4"/>
        <v>17</v>
      </c>
      <c r="I111" s="164">
        <v>5</v>
      </c>
      <c r="J111" s="146" t="s">
        <v>656</v>
      </c>
      <c r="K111" s="146" t="s">
        <v>657</v>
      </c>
      <c r="M111" s="148">
        <v>1</v>
      </c>
      <c r="Q111" s="148">
        <v>1</v>
      </c>
      <c r="S111" s="148">
        <v>1</v>
      </c>
      <c r="W111" s="148">
        <v>1</v>
      </c>
      <c r="Y111" s="148">
        <v>1</v>
      </c>
      <c r="AC111" s="148">
        <v>1</v>
      </c>
      <c r="AE111" s="148">
        <v>1</v>
      </c>
      <c r="AI111" s="148">
        <v>1</v>
      </c>
      <c r="AO111" s="148">
        <v>1</v>
      </c>
      <c r="AU111" s="148">
        <v>1</v>
      </c>
      <c r="AV111" s="144">
        <f t="shared" si="5"/>
        <v>10</v>
      </c>
      <c r="AW111" s="149">
        <f t="shared" si="3"/>
        <v>5</v>
      </c>
    </row>
    <row r="112" spans="1:49" s="148" customFormat="1" ht="15.75">
      <c r="A112" s="145" t="s">
        <v>202</v>
      </c>
      <c r="B112" s="146" t="s">
        <v>277</v>
      </c>
      <c r="C112" s="118" t="s">
        <v>200</v>
      </c>
      <c r="D112" s="145">
        <v>8</v>
      </c>
      <c r="E112" s="146" t="s">
        <v>659</v>
      </c>
      <c r="F112" s="147" t="s">
        <v>531</v>
      </c>
      <c r="G112" s="148">
        <v>1990</v>
      </c>
      <c r="H112" s="144">
        <f t="shared" si="4"/>
        <v>17</v>
      </c>
      <c r="I112" s="149"/>
      <c r="J112" s="146" t="s">
        <v>656</v>
      </c>
      <c r="K112" s="146" t="s">
        <v>658</v>
      </c>
      <c r="AV112" s="144">
        <f t="shared" si="5"/>
        <v>0</v>
      </c>
      <c r="AW112" s="149">
        <f t="shared" si="3"/>
        <v>0</v>
      </c>
    </row>
    <row r="113" spans="1:49" s="148" customFormat="1" ht="15.75">
      <c r="A113" s="145" t="s">
        <v>202</v>
      </c>
      <c r="B113" s="146" t="s">
        <v>637</v>
      </c>
      <c r="C113" s="117" t="s">
        <v>199</v>
      </c>
      <c r="D113" s="181"/>
      <c r="E113" s="180"/>
      <c r="F113" s="150">
        <v>34309</v>
      </c>
      <c r="G113" s="148">
        <v>1993</v>
      </c>
      <c r="H113" s="144">
        <f t="shared" si="4"/>
        <v>14</v>
      </c>
      <c r="I113" s="149">
        <v>2</v>
      </c>
      <c r="J113" s="146" t="s">
        <v>656</v>
      </c>
      <c r="K113" s="146" t="s">
        <v>660</v>
      </c>
      <c r="M113" s="148">
        <v>1</v>
      </c>
      <c r="Q113" s="148">
        <v>1</v>
      </c>
      <c r="Y113" s="148">
        <v>1</v>
      </c>
      <c r="AE113" s="148">
        <v>1</v>
      </c>
      <c r="AV113" s="144">
        <f t="shared" si="5"/>
        <v>4</v>
      </c>
      <c r="AW113" s="149">
        <f t="shared" si="3"/>
        <v>2</v>
      </c>
    </row>
    <row r="114" spans="1:49" s="148" customFormat="1" ht="15.75">
      <c r="A114" s="145" t="s">
        <v>202</v>
      </c>
      <c r="B114" s="146" t="s">
        <v>218</v>
      </c>
      <c r="C114" s="114" t="s">
        <v>196</v>
      </c>
      <c r="D114" s="145">
        <v>2</v>
      </c>
      <c r="E114" s="146" t="s">
        <v>180</v>
      </c>
      <c r="F114" s="147" t="s">
        <v>464</v>
      </c>
      <c r="G114" s="148">
        <v>1998</v>
      </c>
      <c r="H114" s="144">
        <f t="shared" si="4"/>
        <v>9</v>
      </c>
      <c r="I114" s="149"/>
      <c r="J114" s="146" t="s">
        <v>669</v>
      </c>
      <c r="K114" s="146" t="s">
        <v>670</v>
      </c>
      <c r="AV114" s="144">
        <f t="shared" si="5"/>
        <v>0</v>
      </c>
      <c r="AW114" s="149">
        <f t="shared" si="3"/>
        <v>0</v>
      </c>
    </row>
    <row r="115" spans="1:49" s="148" customFormat="1" ht="15" customHeight="1">
      <c r="A115" s="145" t="s">
        <v>202</v>
      </c>
      <c r="B115" s="146" t="s">
        <v>879</v>
      </c>
      <c r="C115" s="114" t="s">
        <v>196</v>
      </c>
      <c r="D115" s="145">
        <v>6</v>
      </c>
      <c r="E115" s="153" t="s">
        <v>752</v>
      </c>
      <c r="F115" s="147" t="s">
        <v>550</v>
      </c>
      <c r="G115" s="148">
        <v>2002</v>
      </c>
      <c r="H115" s="144">
        <f t="shared" si="4"/>
        <v>5</v>
      </c>
      <c r="I115" s="149">
        <v>1</v>
      </c>
      <c r="J115" s="146" t="s">
        <v>675</v>
      </c>
      <c r="K115" s="146" t="s">
        <v>666</v>
      </c>
      <c r="AM115" s="148">
        <v>1</v>
      </c>
      <c r="AQ115" s="148">
        <v>1</v>
      </c>
      <c r="AV115" s="144">
        <f t="shared" si="5"/>
        <v>2</v>
      </c>
      <c r="AW115" s="149">
        <f t="shared" si="3"/>
        <v>1</v>
      </c>
    </row>
    <row r="116" spans="1:49" s="148" customFormat="1" ht="15.75">
      <c r="A116" s="145" t="s">
        <v>202</v>
      </c>
      <c r="B116" s="146" t="s">
        <v>226</v>
      </c>
      <c r="C116" s="115" t="s">
        <v>197</v>
      </c>
      <c r="D116" s="145">
        <v>8</v>
      </c>
      <c r="E116" s="146" t="s">
        <v>659</v>
      </c>
      <c r="F116" s="147" t="s">
        <v>485</v>
      </c>
      <c r="G116" s="148">
        <v>1997</v>
      </c>
      <c r="H116" s="144">
        <f t="shared" si="4"/>
        <v>10</v>
      </c>
      <c r="I116" s="164">
        <v>5</v>
      </c>
      <c r="J116" s="146" t="s">
        <v>680</v>
      </c>
      <c r="K116" s="146" t="s">
        <v>657</v>
      </c>
      <c r="M116" s="148">
        <v>1</v>
      </c>
      <c r="Q116" s="148">
        <v>1</v>
      </c>
      <c r="S116" s="148">
        <v>1</v>
      </c>
      <c r="W116" s="148">
        <v>1</v>
      </c>
      <c r="Y116" s="148">
        <v>1</v>
      </c>
      <c r="AC116" s="148">
        <v>1</v>
      </c>
      <c r="AE116" s="148">
        <v>1</v>
      </c>
      <c r="AI116" s="148">
        <v>1</v>
      </c>
      <c r="AO116" s="148">
        <v>1</v>
      </c>
      <c r="AU116" s="148">
        <v>1</v>
      </c>
      <c r="AV116" s="144">
        <f t="shared" si="5"/>
        <v>10</v>
      </c>
      <c r="AW116" s="149">
        <f t="shared" si="3"/>
        <v>5</v>
      </c>
    </row>
    <row r="117" spans="1:49" s="148" customFormat="1" ht="15.75">
      <c r="A117" s="145" t="s">
        <v>202</v>
      </c>
      <c r="B117" s="146" t="s">
        <v>404</v>
      </c>
      <c r="C117" s="114" t="s">
        <v>196</v>
      </c>
      <c r="D117" s="145">
        <v>2</v>
      </c>
      <c r="E117" s="146" t="s">
        <v>180</v>
      </c>
      <c r="F117" s="147" t="s">
        <v>566</v>
      </c>
      <c r="G117" s="148">
        <v>1999</v>
      </c>
      <c r="H117" s="144">
        <f t="shared" si="4"/>
        <v>8</v>
      </c>
      <c r="I117" s="161"/>
      <c r="J117" s="146" t="s">
        <v>680</v>
      </c>
      <c r="K117" s="146" t="s">
        <v>681</v>
      </c>
      <c r="AV117" s="144">
        <f t="shared" si="5"/>
        <v>0</v>
      </c>
      <c r="AW117" s="149">
        <f t="shared" si="3"/>
        <v>0</v>
      </c>
    </row>
    <row r="118" spans="1:49" s="148" customFormat="1" ht="15.75">
      <c r="A118" s="145" t="s">
        <v>202</v>
      </c>
      <c r="B118" s="146" t="s">
        <v>584</v>
      </c>
      <c r="C118" s="115" t="s">
        <v>197</v>
      </c>
      <c r="D118" s="145">
        <v>8</v>
      </c>
      <c r="E118" s="146" t="s">
        <v>659</v>
      </c>
      <c r="F118" s="147" t="s">
        <v>453</v>
      </c>
      <c r="G118" s="148">
        <v>1997</v>
      </c>
      <c r="H118" s="144">
        <f t="shared" si="4"/>
        <v>10</v>
      </c>
      <c r="I118" s="149">
        <v>4.5</v>
      </c>
      <c r="J118" s="183" t="s">
        <v>927</v>
      </c>
      <c r="K118" s="146" t="s">
        <v>683</v>
      </c>
      <c r="M118" s="148">
        <v>1</v>
      </c>
      <c r="Q118" s="148">
        <v>1</v>
      </c>
      <c r="S118" s="148">
        <v>1</v>
      </c>
      <c r="W118" s="148">
        <v>1</v>
      </c>
      <c r="Y118" s="148">
        <v>1</v>
      </c>
      <c r="AC118" s="148">
        <v>1</v>
      </c>
      <c r="AE118" s="148">
        <v>1</v>
      </c>
      <c r="AI118" s="190">
        <v>1</v>
      </c>
      <c r="AO118" s="148">
        <v>1</v>
      </c>
      <c r="AU118" s="148">
        <v>1</v>
      </c>
      <c r="AV118" s="144">
        <f t="shared" si="5"/>
        <v>10</v>
      </c>
      <c r="AW118" s="149">
        <f t="shared" si="3"/>
        <v>5</v>
      </c>
    </row>
    <row r="119" spans="1:49" s="148" customFormat="1" ht="15.75">
      <c r="A119" s="145" t="s">
        <v>202</v>
      </c>
      <c r="B119" s="146" t="s">
        <v>602</v>
      </c>
      <c r="C119" s="118" t="s">
        <v>200</v>
      </c>
      <c r="D119" s="145">
        <v>9</v>
      </c>
      <c r="E119" s="146" t="s">
        <v>655</v>
      </c>
      <c r="F119" s="147" t="s">
        <v>477</v>
      </c>
      <c r="G119" s="148">
        <v>1984</v>
      </c>
      <c r="H119" s="144">
        <f t="shared" si="4"/>
        <v>23</v>
      </c>
      <c r="I119" s="149"/>
      <c r="J119" s="146" t="s">
        <v>682</v>
      </c>
      <c r="K119" s="146" t="s">
        <v>684</v>
      </c>
      <c r="AV119" s="144">
        <f t="shared" si="5"/>
        <v>0</v>
      </c>
      <c r="AW119" s="149">
        <f t="shared" si="3"/>
        <v>0</v>
      </c>
    </row>
    <row r="120" spans="1:49" s="148" customFormat="1" ht="15.75">
      <c r="A120" s="145" t="s">
        <v>202</v>
      </c>
      <c r="B120" s="146" t="s">
        <v>387</v>
      </c>
      <c r="C120" s="117" t="s">
        <v>199</v>
      </c>
      <c r="D120" s="145">
        <v>9</v>
      </c>
      <c r="E120" s="146" t="s">
        <v>655</v>
      </c>
      <c r="F120" s="147" t="s">
        <v>553</v>
      </c>
      <c r="G120" s="148">
        <v>1993</v>
      </c>
      <c r="H120" s="144">
        <f t="shared" si="4"/>
        <v>14</v>
      </c>
      <c r="I120" s="149">
        <v>5</v>
      </c>
      <c r="J120" s="146" t="s">
        <v>440</v>
      </c>
      <c r="K120" s="146" t="s">
        <v>687</v>
      </c>
      <c r="M120" s="148">
        <v>1</v>
      </c>
      <c r="Q120" s="148">
        <v>1</v>
      </c>
      <c r="S120" s="148">
        <v>1</v>
      </c>
      <c r="W120" s="148">
        <v>1</v>
      </c>
      <c r="Y120" s="148">
        <v>1</v>
      </c>
      <c r="AC120" s="148">
        <v>1</v>
      </c>
      <c r="AE120" s="148">
        <v>1</v>
      </c>
      <c r="AI120" s="148">
        <v>1</v>
      </c>
      <c r="AO120" s="148">
        <v>1</v>
      </c>
      <c r="AU120" s="148">
        <v>1</v>
      </c>
      <c r="AV120" s="144">
        <f t="shared" si="5"/>
        <v>10</v>
      </c>
      <c r="AW120" s="149">
        <f t="shared" si="3"/>
        <v>5</v>
      </c>
    </row>
    <row r="121" spans="1:49" s="148" customFormat="1" ht="15.75">
      <c r="A121" s="145" t="s">
        <v>202</v>
      </c>
      <c r="B121" s="146" t="s">
        <v>286</v>
      </c>
      <c r="C121" s="118" t="s">
        <v>200</v>
      </c>
      <c r="D121" s="145">
        <v>10</v>
      </c>
      <c r="E121" s="153" t="s">
        <v>884</v>
      </c>
      <c r="F121" s="147" t="s">
        <v>532</v>
      </c>
      <c r="G121" s="148">
        <v>1960</v>
      </c>
      <c r="H121" s="144">
        <f t="shared" si="4"/>
        <v>47</v>
      </c>
      <c r="I121" s="168">
        <v>0.5</v>
      </c>
      <c r="J121" s="146" t="s">
        <v>688</v>
      </c>
      <c r="K121" s="146" t="s">
        <v>658</v>
      </c>
      <c r="AS121" s="148">
        <v>1</v>
      </c>
      <c r="AV121" s="144">
        <f t="shared" si="5"/>
        <v>1</v>
      </c>
      <c r="AW121" s="149">
        <f t="shared" si="3"/>
        <v>0.5</v>
      </c>
    </row>
    <row r="122" spans="1:49" s="148" customFormat="1" ht="15.75">
      <c r="A122" s="145"/>
      <c r="B122" s="170" t="s">
        <v>929</v>
      </c>
      <c r="C122" s="126"/>
      <c r="D122" s="145"/>
      <c r="E122" s="153"/>
      <c r="F122" s="147"/>
      <c r="H122" s="144"/>
      <c r="I122" s="161"/>
      <c r="J122" s="183" t="s">
        <v>939</v>
      </c>
      <c r="K122" s="146" t="s">
        <v>919</v>
      </c>
      <c r="AM122" s="190">
        <v>1</v>
      </c>
      <c r="AQ122" s="190">
        <v>1</v>
      </c>
      <c r="AV122" s="144">
        <f t="shared" si="5"/>
        <v>2</v>
      </c>
      <c r="AW122" s="149">
        <f t="shared" si="3"/>
        <v>1</v>
      </c>
    </row>
    <row r="123" spans="1:49" s="148" customFormat="1" ht="15.75">
      <c r="A123" s="145" t="s">
        <v>202</v>
      </c>
      <c r="B123" s="146" t="s">
        <v>166</v>
      </c>
      <c r="C123" s="118" t="s">
        <v>200</v>
      </c>
      <c r="D123" s="145">
        <v>9</v>
      </c>
      <c r="E123" s="146" t="s">
        <v>655</v>
      </c>
      <c r="F123" s="147" t="s">
        <v>539</v>
      </c>
      <c r="G123" s="148">
        <v>1987</v>
      </c>
      <c r="H123" s="144">
        <f t="shared" si="4"/>
        <v>20</v>
      </c>
      <c r="I123" s="149"/>
      <c r="J123" s="146" t="s">
        <v>692</v>
      </c>
      <c r="K123" s="146" t="s">
        <v>693</v>
      </c>
      <c r="AV123" s="144">
        <f t="shared" si="5"/>
        <v>0</v>
      </c>
      <c r="AW123" s="149">
        <f t="shared" si="3"/>
        <v>0</v>
      </c>
    </row>
    <row r="124" spans="1:49" s="148" customFormat="1" ht="15.75">
      <c r="A124" s="145" t="s">
        <v>202</v>
      </c>
      <c r="B124" s="146" t="s">
        <v>578</v>
      </c>
      <c r="C124" s="116" t="s">
        <v>198</v>
      </c>
      <c r="D124" s="145">
        <v>3</v>
      </c>
      <c r="E124" s="146" t="s">
        <v>177</v>
      </c>
      <c r="F124" s="147" t="s">
        <v>447</v>
      </c>
      <c r="G124" s="148">
        <v>1995</v>
      </c>
      <c r="H124" s="144">
        <f t="shared" si="4"/>
        <v>12</v>
      </c>
      <c r="I124" s="149">
        <v>2</v>
      </c>
      <c r="J124" s="183" t="s">
        <v>932</v>
      </c>
      <c r="K124" s="146" t="s">
        <v>702</v>
      </c>
      <c r="Y124" s="148">
        <v>1</v>
      </c>
      <c r="AC124" s="148">
        <v>1</v>
      </c>
      <c r="AE124" s="148">
        <v>1</v>
      </c>
      <c r="AQ124" s="190">
        <v>1</v>
      </c>
      <c r="AU124" s="148">
        <v>1</v>
      </c>
      <c r="AV124" s="144">
        <f t="shared" si="5"/>
        <v>5</v>
      </c>
      <c r="AW124" s="149">
        <f t="shared" si="3"/>
        <v>2.5</v>
      </c>
    </row>
    <row r="125" spans="1:49" s="148" customFormat="1" ht="15.75">
      <c r="A125" s="145" t="s">
        <v>202</v>
      </c>
      <c r="B125" s="146" t="s">
        <v>612</v>
      </c>
      <c r="C125" s="114" t="s">
        <v>196</v>
      </c>
      <c r="D125" s="145">
        <v>3</v>
      </c>
      <c r="E125" s="153" t="s">
        <v>177</v>
      </c>
      <c r="F125" s="147" t="s">
        <v>497</v>
      </c>
      <c r="G125" s="148">
        <v>1999</v>
      </c>
      <c r="H125" s="144">
        <f t="shared" si="4"/>
        <v>8</v>
      </c>
      <c r="I125" s="149">
        <v>1</v>
      </c>
      <c r="J125" s="146" t="s">
        <v>704</v>
      </c>
      <c r="K125" s="146" t="s">
        <v>705</v>
      </c>
      <c r="AM125" s="148">
        <v>1</v>
      </c>
      <c r="AQ125" s="148">
        <v>1</v>
      </c>
      <c r="AV125" s="144">
        <f t="shared" si="5"/>
        <v>2</v>
      </c>
      <c r="AW125" s="149">
        <f t="shared" si="3"/>
        <v>1</v>
      </c>
    </row>
    <row r="126" spans="1:49" s="148" customFormat="1" ht="15.75">
      <c r="A126" s="145" t="s">
        <v>202</v>
      </c>
      <c r="B126" s="146" t="s">
        <v>618</v>
      </c>
      <c r="C126" s="114" t="s">
        <v>196</v>
      </c>
      <c r="D126" s="145">
        <v>1</v>
      </c>
      <c r="E126" s="146" t="s">
        <v>179</v>
      </c>
      <c r="F126" s="147" t="s">
        <v>506</v>
      </c>
      <c r="G126" s="148">
        <v>2002</v>
      </c>
      <c r="H126" s="144">
        <f t="shared" si="4"/>
        <v>5</v>
      </c>
      <c r="I126" s="149"/>
      <c r="J126" s="146" t="s">
        <v>704</v>
      </c>
      <c r="K126" s="146" t="s">
        <v>706</v>
      </c>
      <c r="AV126" s="144">
        <f t="shared" si="5"/>
        <v>0</v>
      </c>
      <c r="AW126" s="149">
        <f t="shared" si="3"/>
        <v>0</v>
      </c>
    </row>
    <row r="127" spans="1:49" s="148" customFormat="1" ht="15.75">
      <c r="A127" s="145" t="s">
        <v>202</v>
      </c>
      <c r="B127" s="146" t="s">
        <v>403</v>
      </c>
      <c r="C127" s="114" t="s">
        <v>196</v>
      </c>
      <c r="D127" s="145">
        <v>2</v>
      </c>
      <c r="E127" s="146" t="s">
        <v>180</v>
      </c>
      <c r="F127" s="147" t="s">
        <v>566</v>
      </c>
      <c r="G127" s="148">
        <v>1999</v>
      </c>
      <c r="H127" s="144">
        <f t="shared" si="4"/>
        <v>8</v>
      </c>
      <c r="I127" s="161"/>
      <c r="J127" s="146" t="s">
        <v>704</v>
      </c>
      <c r="K127" s="146" t="s">
        <v>681</v>
      </c>
      <c r="AV127" s="144">
        <f t="shared" si="5"/>
        <v>0</v>
      </c>
      <c r="AW127" s="149">
        <f t="shared" si="3"/>
        <v>0</v>
      </c>
    </row>
    <row r="128" spans="1:49" s="148" customFormat="1" ht="15.75">
      <c r="A128" s="145" t="s">
        <v>202</v>
      </c>
      <c r="B128" s="146" t="s">
        <v>589</v>
      </c>
      <c r="C128" s="118" t="s">
        <v>200</v>
      </c>
      <c r="D128" s="151"/>
      <c r="E128" s="151"/>
      <c r="F128" s="147" t="s">
        <v>461</v>
      </c>
      <c r="G128" s="148">
        <v>1961</v>
      </c>
      <c r="H128" s="144">
        <f t="shared" si="4"/>
        <v>46</v>
      </c>
      <c r="I128" s="149"/>
      <c r="J128" s="146" t="s">
        <v>707</v>
      </c>
      <c r="K128" s="146" t="s">
        <v>418</v>
      </c>
      <c r="AV128" s="144">
        <f>SUM(L128:AU128)</f>
        <v>0</v>
      </c>
      <c r="AW128" s="149">
        <f t="shared" si="3"/>
        <v>0</v>
      </c>
    </row>
    <row r="129" spans="1:49" s="148" customFormat="1" ht="15.75">
      <c r="A129" s="145" t="s">
        <v>202</v>
      </c>
      <c r="B129" s="170" t="s">
        <v>888</v>
      </c>
      <c r="C129" s="115" t="s">
        <v>197</v>
      </c>
      <c r="D129" s="145">
        <v>3</v>
      </c>
      <c r="E129" s="146" t="s">
        <v>177</v>
      </c>
      <c r="F129" s="150">
        <v>35108</v>
      </c>
      <c r="G129" s="148">
        <v>1996</v>
      </c>
      <c r="H129" s="144">
        <f t="shared" si="4"/>
        <v>11</v>
      </c>
      <c r="I129" s="149">
        <v>0.5</v>
      </c>
      <c r="J129" s="183" t="s">
        <v>940</v>
      </c>
      <c r="K129" s="146" t="s">
        <v>889</v>
      </c>
      <c r="M129" s="148">
        <v>1</v>
      </c>
      <c r="AC129" s="148">
        <v>1</v>
      </c>
      <c r="AV129" s="144">
        <f t="shared" si="5"/>
        <v>2</v>
      </c>
      <c r="AW129" s="149">
        <f t="shared" si="3"/>
        <v>1</v>
      </c>
    </row>
    <row r="130" spans="1:49" s="148" customFormat="1" ht="15.75">
      <c r="A130" s="145" t="s">
        <v>202</v>
      </c>
      <c r="B130" s="146" t="s">
        <v>638</v>
      </c>
      <c r="C130" s="118" t="s">
        <v>200</v>
      </c>
      <c r="D130" s="151"/>
      <c r="E130" s="151"/>
      <c r="F130" s="147" t="s">
        <v>536</v>
      </c>
      <c r="G130" s="148">
        <v>1946</v>
      </c>
      <c r="H130" s="144">
        <f t="shared" si="4"/>
        <v>61</v>
      </c>
      <c r="I130" s="149"/>
      <c r="J130" s="146" t="s">
        <v>707</v>
      </c>
      <c r="K130" s="146" t="s">
        <v>708</v>
      </c>
      <c r="AV130" s="144">
        <f t="shared" si="5"/>
        <v>0</v>
      </c>
      <c r="AW130" s="149">
        <f t="shared" si="3"/>
        <v>0</v>
      </c>
    </row>
    <row r="131" spans="1:49" s="148" customFormat="1" ht="15.75">
      <c r="A131" s="145" t="s">
        <v>202</v>
      </c>
      <c r="B131" s="146" t="s">
        <v>616</v>
      </c>
      <c r="C131" s="118" t="s">
        <v>200</v>
      </c>
      <c r="D131" s="145">
        <v>10</v>
      </c>
      <c r="E131" s="153" t="s">
        <v>884</v>
      </c>
      <c r="F131" s="147" t="s">
        <v>503</v>
      </c>
      <c r="G131" s="148">
        <v>1964</v>
      </c>
      <c r="H131" s="144">
        <f t="shared" si="4"/>
        <v>43</v>
      </c>
      <c r="I131" s="161"/>
      <c r="J131" s="183" t="s">
        <v>941</v>
      </c>
      <c r="K131" s="146" t="s">
        <v>699</v>
      </c>
      <c r="AS131" s="190">
        <v>1</v>
      </c>
      <c r="AV131" s="144">
        <f t="shared" si="5"/>
        <v>1</v>
      </c>
      <c r="AW131" s="149">
        <f t="shared" si="3"/>
        <v>0.5</v>
      </c>
    </row>
    <row r="132" spans="1:49" s="148" customFormat="1" ht="15.75">
      <c r="A132" s="145" t="s">
        <v>202</v>
      </c>
      <c r="B132" s="146" t="s">
        <v>882</v>
      </c>
      <c r="C132" s="114" t="s">
        <v>196</v>
      </c>
      <c r="D132" s="145">
        <v>7</v>
      </c>
      <c r="E132" s="146" t="s">
        <v>329</v>
      </c>
      <c r="F132" s="147" t="s">
        <v>551</v>
      </c>
      <c r="G132" s="148">
        <v>1999</v>
      </c>
      <c r="H132" s="144">
        <f t="shared" si="4"/>
        <v>8</v>
      </c>
      <c r="I132" s="149">
        <v>3</v>
      </c>
      <c r="J132" s="146" t="s">
        <v>709</v>
      </c>
      <c r="K132" s="146" t="s">
        <v>666</v>
      </c>
      <c r="Y132" s="148">
        <v>1</v>
      </c>
      <c r="AA132" s="148">
        <v>1</v>
      </c>
      <c r="AE132" s="148">
        <v>1</v>
      </c>
      <c r="AG132" s="148">
        <v>1</v>
      </c>
      <c r="AO132" s="148">
        <v>1</v>
      </c>
      <c r="AU132" s="148">
        <v>1</v>
      </c>
      <c r="AV132" s="144">
        <f t="shared" si="5"/>
        <v>6</v>
      </c>
      <c r="AW132" s="149">
        <f t="shared" si="3"/>
        <v>3</v>
      </c>
    </row>
    <row r="133" spans="1:49" s="148" customFormat="1" ht="15.75">
      <c r="A133" s="145" t="s">
        <v>202</v>
      </c>
      <c r="B133" s="146" t="s">
        <v>353</v>
      </c>
      <c r="C133" s="117" t="s">
        <v>199</v>
      </c>
      <c r="D133" s="145">
        <v>9</v>
      </c>
      <c r="E133" s="146" t="s">
        <v>655</v>
      </c>
      <c r="F133" s="147" t="s">
        <v>450</v>
      </c>
      <c r="G133" s="148">
        <v>1993</v>
      </c>
      <c r="H133" s="144">
        <f t="shared" si="4"/>
        <v>14</v>
      </c>
      <c r="I133" s="149">
        <v>5</v>
      </c>
      <c r="J133" s="146" t="s">
        <v>729</v>
      </c>
      <c r="K133" s="146" t="s">
        <v>730</v>
      </c>
      <c r="M133" s="148">
        <v>1</v>
      </c>
      <c r="Q133" s="148">
        <v>1</v>
      </c>
      <c r="S133" s="148">
        <v>1</v>
      </c>
      <c r="W133" s="148">
        <v>1</v>
      </c>
      <c r="Y133" s="148">
        <v>1</v>
      </c>
      <c r="AC133" s="148">
        <v>1</v>
      </c>
      <c r="AE133" s="148">
        <v>1</v>
      </c>
      <c r="AI133" s="148">
        <v>1</v>
      </c>
      <c r="AO133" s="148">
        <v>1</v>
      </c>
      <c r="AU133" s="148">
        <v>1</v>
      </c>
      <c r="AV133" s="144">
        <f t="shared" si="5"/>
        <v>10</v>
      </c>
      <c r="AW133" s="149">
        <f t="shared" si="3"/>
        <v>5</v>
      </c>
    </row>
    <row r="134" spans="1:49" s="148" customFormat="1" ht="15.75">
      <c r="A134" s="145" t="s">
        <v>202</v>
      </c>
      <c r="B134" s="146" t="s">
        <v>217</v>
      </c>
      <c r="C134" s="114" t="s">
        <v>196</v>
      </c>
      <c r="D134" s="145">
        <v>3</v>
      </c>
      <c r="E134" s="146" t="s">
        <v>177</v>
      </c>
      <c r="F134" s="147" t="s">
        <v>466</v>
      </c>
      <c r="G134" s="148">
        <v>1998</v>
      </c>
      <c r="H134" s="144">
        <f t="shared" si="4"/>
        <v>9</v>
      </c>
      <c r="I134" s="149"/>
      <c r="J134" s="146" t="s">
        <v>729</v>
      </c>
      <c r="K134" s="146" t="s">
        <v>731</v>
      </c>
      <c r="AV134" s="144">
        <f t="shared" si="5"/>
        <v>0</v>
      </c>
      <c r="AW134" s="149">
        <f t="shared" si="3"/>
        <v>0</v>
      </c>
    </row>
    <row r="135" spans="1:49" s="148" customFormat="1" ht="15.75">
      <c r="A135" s="145" t="s">
        <v>202</v>
      </c>
      <c r="B135" s="146" t="s">
        <v>599</v>
      </c>
      <c r="C135" s="114" t="s">
        <v>196</v>
      </c>
      <c r="D135" s="145">
        <v>2</v>
      </c>
      <c r="E135" s="146" t="s">
        <v>180</v>
      </c>
      <c r="F135" s="150">
        <v>36762</v>
      </c>
      <c r="G135" s="148">
        <v>2000</v>
      </c>
      <c r="H135" s="144">
        <f t="shared" si="4"/>
        <v>7</v>
      </c>
      <c r="I135" s="161"/>
      <c r="J135" s="183" t="s">
        <v>942</v>
      </c>
      <c r="K135" s="146" t="s">
        <v>677</v>
      </c>
      <c r="AM135" s="190">
        <v>1</v>
      </c>
      <c r="AQ135" s="190">
        <v>1</v>
      </c>
      <c r="AV135" s="144">
        <f t="shared" si="5"/>
        <v>2</v>
      </c>
      <c r="AW135" s="149">
        <f t="shared" si="3"/>
        <v>1</v>
      </c>
    </row>
    <row r="136" spans="1:49" s="148" customFormat="1" ht="15.75">
      <c r="A136" s="145" t="s">
        <v>202</v>
      </c>
      <c r="B136" s="146" t="s">
        <v>291</v>
      </c>
      <c r="C136" s="118" t="s">
        <v>200</v>
      </c>
      <c r="D136" s="145">
        <v>10</v>
      </c>
      <c r="E136" s="153" t="s">
        <v>884</v>
      </c>
      <c r="F136" s="150"/>
      <c r="H136" s="144">
        <f t="shared" si="4"/>
        <v>2007</v>
      </c>
      <c r="I136" s="168">
        <v>0.5</v>
      </c>
      <c r="J136" s="156" t="s">
        <v>733</v>
      </c>
      <c r="K136" s="156" t="s">
        <v>679</v>
      </c>
      <c r="AS136" s="148">
        <v>1</v>
      </c>
      <c r="AV136" s="144">
        <f t="shared" si="5"/>
        <v>1</v>
      </c>
      <c r="AW136" s="149">
        <f t="shared" si="3"/>
        <v>0.5</v>
      </c>
    </row>
    <row r="137" spans="1:49" s="148" customFormat="1" ht="15.75">
      <c r="A137" s="145" t="s">
        <v>202</v>
      </c>
      <c r="B137" s="146" t="s">
        <v>606</v>
      </c>
      <c r="C137" s="114" t="s">
        <v>196</v>
      </c>
      <c r="D137" s="145">
        <v>1</v>
      </c>
      <c r="E137" s="146" t="s">
        <v>179</v>
      </c>
      <c r="F137" s="150">
        <v>37341</v>
      </c>
      <c r="G137" s="148">
        <v>2002</v>
      </c>
      <c r="H137" s="144">
        <f t="shared" si="4"/>
        <v>5</v>
      </c>
      <c r="I137" s="149">
        <v>0.5</v>
      </c>
      <c r="J137" s="146" t="s">
        <v>734</v>
      </c>
      <c r="K137" s="146" t="s">
        <v>735</v>
      </c>
      <c r="AJ137" s="148">
        <v>1</v>
      </c>
      <c r="AV137" s="144">
        <f t="shared" si="5"/>
        <v>1</v>
      </c>
      <c r="AW137" s="149">
        <f t="shared" si="3"/>
        <v>0.5</v>
      </c>
    </row>
    <row r="138" spans="1:49" s="148" customFormat="1" ht="15.75">
      <c r="A138" s="145" t="s">
        <v>202</v>
      </c>
      <c r="B138" s="146" t="s">
        <v>587</v>
      </c>
      <c r="C138" s="118" t="s">
        <v>200</v>
      </c>
      <c r="D138" s="151"/>
      <c r="E138" s="151"/>
      <c r="F138" s="147" t="s">
        <v>460</v>
      </c>
      <c r="G138" s="148">
        <v>1963</v>
      </c>
      <c r="H138" s="144">
        <f t="shared" si="4"/>
        <v>44</v>
      </c>
      <c r="I138" s="149"/>
      <c r="J138" s="146" t="s">
        <v>736</v>
      </c>
      <c r="K138" s="146" t="s">
        <v>737</v>
      </c>
      <c r="AV138" s="144">
        <f t="shared" si="5"/>
        <v>0</v>
      </c>
      <c r="AW138" s="149">
        <f t="shared" si="3"/>
        <v>0</v>
      </c>
    </row>
    <row r="139" spans="1:49" s="148" customFormat="1" ht="15.75">
      <c r="A139" s="145" t="s">
        <v>202</v>
      </c>
      <c r="B139" s="146" t="s">
        <v>645</v>
      </c>
      <c r="C139" s="118" t="s">
        <v>200</v>
      </c>
      <c r="D139" s="145">
        <v>9</v>
      </c>
      <c r="E139" s="146" t="s">
        <v>655</v>
      </c>
      <c r="F139" s="150">
        <v>33212</v>
      </c>
      <c r="G139" s="148">
        <v>1990</v>
      </c>
      <c r="H139" s="144">
        <f t="shared" si="4"/>
        <v>17</v>
      </c>
      <c r="I139" s="149">
        <v>4.5</v>
      </c>
      <c r="J139" s="146" t="s">
        <v>745</v>
      </c>
      <c r="K139" s="146" t="s">
        <v>744</v>
      </c>
      <c r="M139" s="148">
        <v>1</v>
      </c>
      <c r="Q139" s="148">
        <v>1</v>
      </c>
      <c r="S139" s="148">
        <v>1</v>
      </c>
      <c r="W139" s="148">
        <v>1</v>
      </c>
      <c r="Y139" s="148">
        <v>1</v>
      </c>
      <c r="AC139" s="148">
        <v>1</v>
      </c>
      <c r="AE139" s="148">
        <v>1</v>
      </c>
      <c r="AO139" s="148">
        <v>1</v>
      </c>
      <c r="AU139" s="148">
        <v>1</v>
      </c>
      <c r="AV139" s="144">
        <f t="shared" si="5"/>
        <v>9</v>
      </c>
      <c r="AW139" s="149">
        <f t="shared" si="3"/>
        <v>4.5</v>
      </c>
    </row>
    <row r="140" spans="1:49" s="148" customFormat="1" ht="15.75">
      <c r="A140" s="145" t="s">
        <v>202</v>
      </c>
      <c r="B140" s="146" t="s">
        <v>604</v>
      </c>
      <c r="C140" s="115" t="s">
        <v>197</v>
      </c>
      <c r="D140" s="145">
        <v>4</v>
      </c>
      <c r="E140" s="146" t="s">
        <v>173</v>
      </c>
      <c r="F140" s="147" t="s">
        <v>480</v>
      </c>
      <c r="G140" s="148">
        <v>1996</v>
      </c>
      <c r="H140" s="144">
        <f t="shared" si="4"/>
        <v>11</v>
      </c>
      <c r="I140" s="149">
        <v>1</v>
      </c>
      <c r="J140" s="146" t="s">
        <v>746</v>
      </c>
      <c r="K140" s="146" t="s">
        <v>743</v>
      </c>
      <c r="M140" s="148">
        <v>1</v>
      </c>
      <c r="W140" s="148">
        <v>1</v>
      </c>
      <c r="AV140" s="144">
        <f t="shared" si="5"/>
        <v>2</v>
      </c>
      <c r="AW140" s="149">
        <f t="shared" si="3"/>
        <v>1</v>
      </c>
    </row>
    <row r="141" spans="1:49" s="148" customFormat="1" ht="15.75">
      <c r="A141" s="145" t="s">
        <v>202</v>
      </c>
      <c r="B141" s="146" t="s">
        <v>397</v>
      </c>
      <c r="C141" s="114" t="s">
        <v>196</v>
      </c>
      <c r="D141" s="145">
        <v>7</v>
      </c>
      <c r="E141" s="146" t="s">
        <v>329</v>
      </c>
      <c r="F141" s="147" t="s">
        <v>562</v>
      </c>
      <c r="G141" s="148">
        <v>1998</v>
      </c>
      <c r="H141" s="144">
        <f t="shared" si="4"/>
        <v>9</v>
      </c>
      <c r="I141" s="149">
        <v>4</v>
      </c>
      <c r="J141" s="146" t="s">
        <v>746</v>
      </c>
      <c r="K141" s="146" t="s">
        <v>747</v>
      </c>
      <c r="M141" s="148">
        <v>1</v>
      </c>
      <c r="O141" s="148">
        <v>1</v>
      </c>
      <c r="U141" s="148">
        <v>1</v>
      </c>
      <c r="Y141" s="148">
        <v>1</v>
      </c>
      <c r="AA141" s="148">
        <v>1</v>
      </c>
      <c r="AG141" s="148">
        <v>1</v>
      </c>
      <c r="AO141" s="148">
        <v>1</v>
      </c>
      <c r="AQ141" s="148">
        <v>1</v>
      </c>
      <c r="AV141" s="144">
        <f t="shared" si="5"/>
        <v>8</v>
      </c>
      <c r="AW141" s="149">
        <f aca="true" t="shared" si="6" ref="AW141:AW192">AV141*$AW$10</f>
        <v>4</v>
      </c>
    </row>
    <row r="142" spans="1:49" s="148" customFormat="1" ht="15.75">
      <c r="A142" s="145" t="s">
        <v>202</v>
      </c>
      <c r="B142" s="146" t="s">
        <v>594</v>
      </c>
      <c r="C142" s="118" t="s">
        <v>200</v>
      </c>
      <c r="D142" s="151"/>
      <c r="E142" s="151"/>
      <c r="F142" s="147" t="s">
        <v>469</v>
      </c>
      <c r="G142" s="148">
        <v>1961</v>
      </c>
      <c r="H142" s="144">
        <f t="shared" si="4"/>
        <v>46</v>
      </c>
      <c r="I142" s="149"/>
      <c r="J142" s="146" t="s">
        <v>748</v>
      </c>
      <c r="K142" s="146" t="s">
        <v>749</v>
      </c>
      <c r="AV142" s="144">
        <f t="shared" si="5"/>
        <v>0</v>
      </c>
      <c r="AW142" s="149">
        <f t="shared" si="6"/>
        <v>0</v>
      </c>
    </row>
    <row r="143" spans="1:49" s="148" customFormat="1" ht="15.75">
      <c r="A143" s="145" t="s">
        <v>202</v>
      </c>
      <c r="B143" s="146" t="s">
        <v>263</v>
      </c>
      <c r="C143" s="117" t="s">
        <v>199</v>
      </c>
      <c r="D143" s="145">
        <v>8</v>
      </c>
      <c r="E143" s="146" t="s">
        <v>659</v>
      </c>
      <c r="F143" s="147" t="s">
        <v>451</v>
      </c>
      <c r="G143" s="148">
        <v>1993</v>
      </c>
      <c r="H143" s="144">
        <f t="shared" si="4"/>
        <v>14</v>
      </c>
      <c r="I143" s="149"/>
      <c r="J143" s="146" t="s">
        <v>750</v>
      </c>
      <c r="K143" s="146" t="s">
        <v>751</v>
      </c>
      <c r="AV143" s="144">
        <f t="shared" si="5"/>
        <v>0</v>
      </c>
      <c r="AW143" s="149">
        <f t="shared" si="6"/>
        <v>0</v>
      </c>
    </row>
    <row r="144" spans="1:49" s="148" customFormat="1" ht="15.75">
      <c r="A144" s="145" t="s">
        <v>202</v>
      </c>
      <c r="B144" s="146" t="s">
        <v>208</v>
      </c>
      <c r="C144" s="114" t="s">
        <v>196</v>
      </c>
      <c r="D144" s="145">
        <v>6</v>
      </c>
      <c r="E144" s="146" t="s">
        <v>752</v>
      </c>
      <c r="F144" s="147" t="s">
        <v>504</v>
      </c>
      <c r="G144" s="148">
        <v>1999</v>
      </c>
      <c r="H144" s="144">
        <f t="shared" si="4"/>
        <v>8</v>
      </c>
      <c r="I144" s="149">
        <v>3</v>
      </c>
      <c r="J144" s="183" t="s">
        <v>931</v>
      </c>
      <c r="K144" s="146" t="s">
        <v>699</v>
      </c>
      <c r="M144" s="148">
        <v>1</v>
      </c>
      <c r="O144" s="148">
        <v>1</v>
      </c>
      <c r="U144" s="148">
        <v>1</v>
      </c>
      <c r="Y144" s="148">
        <v>1</v>
      </c>
      <c r="AE144" s="148">
        <v>1</v>
      </c>
      <c r="AG144" s="148">
        <v>1</v>
      </c>
      <c r="AQ144" s="190">
        <v>1</v>
      </c>
      <c r="AV144" s="144">
        <f t="shared" si="5"/>
        <v>7</v>
      </c>
      <c r="AW144" s="149">
        <f t="shared" si="6"/>
        <v>3.5</v>
      </c>
    </row>
    <row r="145" spans="1:49" s="148" customFormat="1" ht="15.75">
      <c r="A145" s="145" t="s">
        <v>202</v>
      </c>
      <c r="B145" s="146" t="s">
        <v>211</v>
      </c>
      <c r="C145" s="114" t="s">
        <v>196</v>
      </c>
      <c r="D145" s="145">
        <v>5</v>
      </c>
      <c r="E145" s="146" t="s">
        <v>754</v>
      </c>
      <c r="F145" s="147" t="s">
        <v>521</v>
      </c>
      <c r="G145" s="148">
        <v>1999</v>
      </c>
      <c r="H145" s="144">
        <f t="shared" si="4"/>
        <v>8</v>
      </c>
      <c r="I145" s="149">
        <v>2.5</v>
      </c>
      <c r="J145" s="183" t="s">
        <v>926</v>
      </c>
      <c r="K145" s="146" t="s">
        <v>753</v>
      </c>
      <c r="M145" s="148">
        <v>1</v>
      </c>
      <c r="O145" s="148">
        <v>1</v>
      </c>
      <c r="Y145" s="148">
        <v>1</v>
      </c>
      <c r="AA145" s="148">
        <v>1</v>
      </c>
      <c r="AE145" s="148">
        <v>1</v>
      </c>
      <c r="AG145" s="190">
        <v>1</v>
      </c>
      <c r="AO145" s="190">
        <v>1</v>
      </c>
      <c r="AQ145" s="190">
        <v>1</v>
      </c>
      <c r="AV145" s="144">
        <f t="shared" si="5"/>
        <v>8</v>
      </c>
      <c r="AW145" s="149">
        <f t="shared" si="6"/>
        <v>4</v>
      </c>
    </row>
    <row r="146" spans="1:49" s="148" customFormat="1" ht="15.75">
      <c r="A146" s="145" t="s">
        <v>202</v>
      </c>
      <c r="B146" s="146" t="s">
        <v>385</v>
      </c>
      <c r="C146" s="114" t="s">
        <v>196</v>
      </c>
      <c r="D146" s="145">
        <v>2</v>
      </c>
      <c r="E146" s="146" t="s">
        <v>180</v>
      </c>
      <c r="F146" s="147" t="s">
        <v>537</v>
      </c>
      <c r="G146" s="148">
        <v>2000</v>
      </c>
      <c r="H146" s="144">
        <f t="shared" si="4"/>
        <v>7</v>
      </c>
      <c r="I146" s="149"/>
      <c r="J146" s="146" t="s">
        <v>750</v>
      </c>
      <c r="K146" s="146" t="s">
        <v>708</v>
      </c>
      <c r="AV146" s="144">
        <f t="shared" si="5"/>
        <v>0</v>
      </c>
      <c r="AW146" s="149">
        <f t="shared" si="6"/>
        <v>0</v>
      </c>
    </row>
    <row r="147" spans="1:49" s="148" customFormat="1" ht="15.75">
      <c r="A147" s="145" t="s">
        <v>202</v>
      </c>
      <c r="B147" s="146" t="s">
        <v>581</v>
      </c>
      <c r="C147" s="114" t="s">
        <v>196</v>
      </c>
      <c r="D147" s="145">
        <v>3</v>
      </c>
      <c r="E147" s="146" t="s">
        <v>177</v>
      </c>
      <c r="F147" s="150">
        <v>36667</v>
      </c>
      <c r="G147" s="148">
        <v>2000</v>
      </c>
      <c r="H147" s="144">
        <f t="shared" si="4"/>
        <v>7</v>
      </c>
      <c r="I147" s="149"/>
      <c r="J147" s="146" t="s">
        <v>755</v>
      </c>
      <c r="K147" s="146" t="s">
        <v>756</v>
      </c>
      <c r="AV147" s="144">
        <f aca="true" t="shared" si="7" ref="AV147:AV192">SUM(L147:AU147)</f>
        <v>0</v>
      </c>
      <c r="AW147" s="149">
        <f t="shared" si="6"/>
        <v>0</v>
      </c>
    </row>
    <row r="148" spans="1:49" s="148" customFormat="1" ht="15.75">
      <c r="A148" s="145" t="s">
        <v>202</v>
      </c>
      <c r="B148" s="146" t="s">
        <v>601</v>
      </c>
      <c r="C148" s="116" t="s">
        <v>198</v>
      </c>
      <c r="D148" s="145">
        <v>6</v>
      </c>
      <c r="E148" s="146" t="s">
        <v>752</v>
      </c>
      <c r="F148" s="150">
        <v>34442</v>
      </c>
      <c r="G148" s="148">
        <v>1994</v>
      </c>
      <c r="H148" s="144">
        <f aca="true" t="shared" si="8" ref="H148:H192">$F$1-G148</f>
        <v>13</v>
      </c>
      <c r="I148" s="149"/>
      <c r="J148" s="146" t="s">
        <v>757</v>
      </c>
      <c r="K148" s="146" t="s">
        <v>758</v>
      </c>
      <c r="AV148" s="144">
        <f t="shared" si="7"/>
        <v>0</v>
      </c>
      <c r="AW148" s="149">
        <f t="shared" si="6"/>
        <v>0</v>
      </c>
    </row>
    <row r="149" spans="1:49" s="148" customFormat="1" ht="15.75">
      <c r="A149" s="145" t="s">
        <v>202</v>
      </c>
      <c r="B149" s="146" t="s">
        <v>605</v>
      </c>
      <c r="C149" s="116" t="s">
        <v>198</v>
      </c>
      <c r="D149" s="145">
        <v>5</v>
      </c>
      <c r="E149" s="146" t="s">
        <v>754</v>
      </c>
      <c r="F149" s="147" t="s">
        <v>481</v>
      </c>
      <c r="G149" s="148">
        <v>1994</v>
      </c>
      <c r="H149" s="144">
        <f t="shared" si="8"/>
        <v>13</v>
      </c>
      <c r="I149" s="149"/>
      <c r="J149" s="146" t="s">
        <v>757</v>
      </c>
      <c r="K149" s="146" t="s">
        <v>743</v>
      </c>
      <c r="AV149" s="144">
        <f t="shared" si="7"/>
        <v>0</v>
      </c>
      <c r="AW149" s="149">
        <f t="shared" si="6"/>
        <v>0</v>
      </c>
    </row>
    <row r="150" spans="1:49" s="148" customFormat="1" ht="15.75">
      <c r="A150" s="145" t="s">
        <v>202</v>
      </c>
      <c r="B150" s="146" t="s">
        <v>881</v>
      </c>
      <c r="C150" s="114" t="s">
        <v>196</v>
      </c>
      <c r="D150" s="145">
        <v>1</v>
      </c>
      <c r="E150" s="146" t="s">
        <v>179</v>
      </c>
      <c r="F150" s="150">
        <v>37561</v>
      </c>
      <c r="G150" s="148">
        <v>2002</v>
      </c>
      <c r="H150" s="144">
        <f t="shared" si="8"/>
        <v>5</v>
      </c>
      <c r="I150" s="149"/>
      <c r="J150" s="146" t="s">
        <v>759</v>
      </c>
      <c r="K150" s="146" t="s">
        <v>760</v>
      </c>
      <c r="AV150" s="144">
        <f t="shared" si="7"/>
        <v>0</v>
      </c>
      <c r="AW150" s="149">
        <f t="shared" si="6"/>
        <v>0</v>
      </c>
    </row>
    <row r="151" spans="1:49" s="148" customFormat="1" ht="15.75">
      <c r="A151" s="145" t="s">
        <v>202</v>
      </c>
      <c r="B151" s="146" t="s">
        <v>229</v>
      </c>
      <c r="C151" s="115" t="s">
        <v>197</v>
      </c>
      <c r="D151" s="145">
        <v>5</v>
      </c>
      <c r="E151" s="146" t="s">
        <v>754</v>
      </c>
      <c r="F151" s="147" t="s">
        <v>457</v>
      </c>
      <c r="G151" s="148">
        <v>1997</v>
      </c>
      <c r="H151" s="144">
        <f t="shared" si="8"/>
        <v>10</v>
      </c>
      <c r="I151" s="149"/>
      <c r="J151" s="146" t="s">
        <v>762</v>
      </c>
      <c r="K151" s="146" t="s">
        <v>763</v>
      </c>
      <c r="AV151" s="144">
        <f t="shared" si="7"/>
        <v>0</v>
      </c>
      <c r="AW151" s="149">
        <f t="shared" si="6"/>
        <v>0</v>
      </c>
    </row>
    <row r="152" spans="1:49" s="148" customFormat="1" ht="15.75">
      <c r="A152" s="145" t="s">
        <v>202</v>
      </c>
      <c r="B152" s="146" t="s">
        <v>287</v>
      </c>
      <c r="C152" s="118" t="s">
        <v>200</v>
      </c>
      <c r="D152" s="145">
        <v>10</v>
      </c>
      <c r="E152" s="153" t="s">
        <v>884</v>
      </c>
      <c r="F152" s="147" t="s">
        <v>443</v>
      </c>
      <c r="G152" s="148">
        <v>1958</v>
      </c>
      <c r="H152" s="144">
        <f t="shared" si="8"/>
        <v>49</v>
      </c>
      <c r="I152" s="149"/>
      <c r="J152" s="146" t="s">
        <v>770</v>
      </c>
      <c r="K152" s="146" t="s">
        <v>771</v>
      </c>
      <c r="AV152" s="144">
        <f t="shared" si="7"/>
        <v>0</v>
      </c>
      <c r="AW152" s="149">
        <f t="shared" si="6"/>
        <v>0</v>
      </c>
    </row>
    <row r="153" spans="1:49" s="148" customFormat="1" ht="15.75">
      <c r="A153" s="145" t="s">
        <v>202</v>
      </c>
      <c r="B153" s="146" t="s">
        <v>591</v>
      </c>
      <c r="C153" s="116" t="s">
        <v>198</v>
      </c>
      <c r="D153" s="146"/>
      <c r="E153" s="146"/>
      <c r="F153" s="147" t="s">
        <v>465</v>
      </c>
      <c r="G153" s="148">
        <v>1994</v>
      </c>
      <c r="H153" s="144">
        <f t="shared" si="8"/>
        <v>13</v>
      </c>
      <c r="I153" s="149"/>
      <c r="J153" s="146" t="s">
        <v>772</v>
      </c>
      <c r="K153" s="146" t="s">
        <v>670</v>
      </c>
      <c r="AV153" s="144">
        <f t="shared" si="7"/>
        <v>0</v>
      </c>
      <c r="AW153" s="149">
        <f t="shared" si="6"/>
        <v>0</v>
      </c>
    </row>
    <row r="154" spans="1:49" s="148" customFormat="1" ht="15.75">
      <c r="A154" s="145" t="s">
        <v>202</v>
      </c>
      <c r="B154" s="146" t="s">
        <v>595</v>
      </c>
      <c r="C154" s="118" t="s">
        <v>200</v>
      </c>
      <c r="D154" s="145">
        <v>9</v>
      </c>
      <c r="E154" s="146" t="s">
        <v>655</v>
      </c>
      <c r="F154" s="147" t="s">
        <v>470</v>
      </c>
      <c r="G154" s="148">
        <v>1990</v>
      </c>
      <c r="H154" s="144">
        <f t="shared" si="8"/>
        <v>17</v>
      </c>
      <c r="I154" s="149">
        <v>5</v>
      </c>
      <c r="J154" s="146" t="s">
        <v>772</v>
      </c>
      <c r="K154" s="146" t="s">
        <v>749</v>
      </c>
      <c r="M154" s="148">
        <v>1</v>
      </c>
      <c r="Q154" s="148">
        <v>1</v>
      </c>
      <c r="S154" s="148">
        <v>1</v>
      </c>
      <c r="W154" s="148">
        <v>1</v>
      </c>
      <c r="Y154" s="148">
        <v>1</v>
      </c>
      <c r="AC154" s="148">
        <v>1</v>
      </c>
      <c r="AE154" s="148">
        <v>1</v>
      </c>
      <c r="AI154" s="148">
        <v>1</v>
      </c>
      <c r="AO154" s="148">
        <v>1</v>
      </c>
      <c r="AU154" s="148">
        <v>1</v>
      </c>
      <c r="AV154" s="144">
        <f t="shared" si="7"/>
        <v>10</v>
      </c>
      <c r="AW154" s="149">
        <f t="shared" si="6"/>
        <v>5</v>
      </c>
    </row>
    <row r="155" spans="1:49" s="148" customFormat="1" ht="15.75">
      <c r="A155" s="145" t="s">
        <v>202</v>
      </c>
      <c r="B155" s="146" t="s">
        <v>600</v>
      </c>
      <c r="C155" s="117" t="s">
        <v>199</v>
      </c>
      <c r="D155" s="145">
        <v>8</v>
      </c>
      <c r="E155" s="146" t="s">
        <v>659</v>
      </c>
      <c r="F155" s="150">
        <v>33724</v>
      </c>
      <c r="G155" s="148">
        <v>1992</v>
      </c>
      <c r="H155" s="144">
        <f t="shared" si="8"/>
        <v>15</v>
      </c>
      <c r="I155" s="149">
        <v>2</v>
      </c>
      <c r="J155" s="183" t="s">
        <v>930</v>
      </c>
      <c r="K155" s="146" t="s">
        <v>677</v>
      </c>
      <c r="Y155" s="148">
        <v>1</v>
      </c>
      <c r="AC155" s="148">
        <v>1</v>
      </c>
      <c r="AE155" s="148">
        <v>1</v>
      </c>
      <c r="AO155" s="190">
        <v>1</v>
      </c>
      <c r="AU155" s="148">
        <v>1</v>
      </c>
      <c r="AV155" s="144">
        <f t="shared" si="7"/>
        <v>5</v>
      </c>
      <c r="AW155" s="149">
        <f t="shared" si="6"/>
        <v>2.5</v>
      </c>
    </row>
    <row r="156" spans="1:49" s="148" customFormat="1" ht="15.75">
      <c r="A156" s="145" t="s">
        <v>202</v>
      </c>
      <c r="B156" s="146" t="s">
        <v>236</v>
      </c>
      <c r="C156" s="114" t="s">
        <v>196</v>
      </c>
      <c r="D156" s="145">
        <v>4</v>
      </c>
      <c r="E156" s="146" t="s">
        <v>173</v>
      </c>
      <c r="F156" s="185">
        <v>35317</v>
      </c>
      <c r="G156" s="148">
        <v>1996</v>
      </c>
      <c r="H156" s="144">
        <f t="shared" si="8"/>
        <v>11</v>
      </c>
      <c r="I156" s="149">
        <v>1.5</v>
      </c>
      <c r="J156" s="146" t="s">
        <v>774</v>
      </c>
      <c r="K156" s="146" t="s">
        <v>744</v>
      </c>
      <c r="M156" s="148">
        <v>1</v>
      </c>
      <c r="Y156" s="148">
        <v>1</v>
      </c>
      <c r="AQ156" s="148">
        <v>1</v>
      </c>
      <c r="AV156" s="144">
        <f t="shared" si="7"/>
        <v>3</v>
      </c>
      <c r="AW156" s="149">
        <f t="shared" si="6"/>
        <v>1.5</v>
      </c>
    </row>
    <row r="157" spans="1:49" s="148" customFormat="1" ht="15.75">
      <c r="A157" s="145" t="s">
        <v>202</v>
      </c>
      <c r="B157" s="146" t="s">
        <v>264</v>
      </c>
      <c r="C157" s="117" t="s">
        <v>199</v>
      </c>
      <c r="D157" s="145">
        <v>9</v>
      </c>
      <c r="E157" s="146" t="s">
        <v>655</v>
      </c>
      <c r="F157" s="147" t="s">
        <v>483</v>
      </c>
      <c r="G157" s="148">
        <v>1993</v>
      </c>
      <c r="H157" s="144">
        <f t="shared" si="8"/>
        <v>14</v>
      </c>
      <c r="I157" s="149"/>
      <c r="J157" s="146" t="s">
        <v>775</v>
      </c>
      <c r="K157" s="146" t="s">
        <v>776</v>
      </c>
      <c r="AV157" s="144">
        <f t="shared" si="7"/>
        <v>0</v>
      </c>
      <c r="AW157" s="149">
        <f t="shared" si="6"/>
        <v>0</v>
      </c>
    </row>
    <row r="158" spans="1:49" s="148" customFormat="1" ht="15.75">
      <c r="A158" s="145" t="s">
        <v>202</v>
      </c>
      <c r="B158" s="146" t="s">
        <v>635</v>
      </c>
      <c r="C158" s="115" t="s">
        <v>197</v>
      </c>
      <c r="D158" s="145">
        <v>6</v>
      </c>
      <c r="E158" s="146" t="s">
        <v>752</v>
      </c>
      <c r="F158" s="150">
        <v>35580</v>
      </c>
      <c r="G158" s="148">
        <v>1997</v>
      </c>
      <c r="H158" s="144">
        <f t="shared" si="8"/>
        <v>10</v>
      </c>
      <c r="I158" s="149">
        <v>0.5</v>
      </c>
      <c r="J158" s="146" t="s">
        <v>775</v>
      </c>
      <c r="K158" s="146" t="s">
        <v>741</v>
      </c>
      <c r="M158" s="148">
        <f>1</f>
        <v>1</v>
      </c>
      <c r="AV158" s="144">
        <f t="shared" si="7"/>
        <v>1</v>
      </c>
      <c r="AW158" s="149">
        <f t="shared" si="6"/>
        <v>0.5</v>
      </c>
    </row>
    <row r="159" spans="1:49" s="148" customFormat="1" ht="15.75">
      <c r="A159" s="145" t="s">
        <v>202</v>
      </c>
      <c r="B159" s="146" t="s">
        <v>590</v>
      </c>
      <c r="C159" s="115" t="s">
        <v>197</v>
      </c>
      <c r="D159" s="145">
        <v>8</v>
      </c>
      <c r="E159" s="146" t="s">
        <v>659</v>
      </c>
      <c r="F159" s="147" t="s">
        <v>462</v>
      </c>
      <c r="G159" s="148">
        <v>1997</v>
      </c>
      <c r="H159" s="144">
        <f t="shared" si="8"/>
        <v>10</v>
      </c>
      <c r="I159" s="149">
        <v>5</v>
      </c>
      <c r="J159" s="146" t="s">
        <v>787</v>
      </c>
      <c r="K159" s="146" t="s">
        <v>418</v>
      </c>
      <c r="M159" s="148">
        <v>1</v>
      </c>
      <c r="Q159" s="148">
        <v>1</v>
      </c>
      <c r="S159" s="148">
        <v>1</v>
      </c>
      <c r="W159" s="148">
        <v>1</v>
      </c>
      <c r="Y159" s="148">
        <v>1</v>
      </c>
      <c r="AC159" s="148">
        <v>1</v>
      </c>
      <c r="AE159" s="148">
        <v>1</v>
      </c>
      <c r="AI159" s="148">
        <v>1</v>
      </c>
      <c r="AO159" s="148">
        <v>1</v>
      </c>
      <c r="AU159" s="148">
        <v>1</v>
      </c>
      <c r="AV159" s="144">
        <f t="shared" si="7"/>
        <v>10</v>
      </c>
      <c r="AW159" s="149">
        <f t="shared" si="6"/>
        <v>5</v>
      </c>
    </row>
    <row r="160" spans="1:49" s="148" customFormat="1" ht="15.75">
      <c r="A160" s="145" t="s">
        <v>202</v>
      </c>
      <c r="B160" s="146" t="s">
        <v>627</v>
      </c>
      <c r="C160" s="114" t="s">
        <v>196</v>
      </c>
      <c r="D160" s="145">
        <v>2</v>
      </c>
      <c r="E160" s="146" t="s">
        <v>180</v>
      </c>
      <c r="F160" s="150">
        <v>36368</v>
      </c>
      <c r="G160" s="148">
        <v>1999</v>
      </c>
      <c r="H160" s="144">
        <f t="shared" si="8"/>
        <v>8</v>
      </c>
      <c r="I160" s="149">
        <v>1</v>
      </c>
      <c r="J160" s="146" t="s">
        <v>787</v>
      </c>
      <c r="K160" s="146" t="s">
        <v>782</v>
      </c>
      <c r="AM160" s="148">
        <v>1</v>
      </c>
      <c r="AQ160" s="148">
        <v>1</v>
      </c>
      <c r="AV160" s="144">
        <f t="shared" si="7"/>
        <v>2</v>
      </c>
      <c r="AW160" s="149">
        <f t="shared" si="6"/>
        <v>1</v>
      </c>
    </row>
    <row r="161" spans="1:49" s="148" customFormat="1" ht="15.75">
      <c r="A161" s="145" t="s">
        <v>202</v>
      </c>
      <c r="B161" s="146" t="s">
        <v>288</v>
      </c>
      <c r="C161" s="118" t="s">
        <v>200</v>
      </c>
      <c r="D161" s="145">
        <v>10</v>
      </c>
      <c r="E161" s="153" t="s">
        <v>884</v>
      </c>
      <c r="F161" s="147" t="s">
        <v>541</v>
      </c>
      <c r="G161" s="148">
        <v>1951</v>
      </c>
      <c r="H161" s="144">
        <f t="shared" si="8"/>
        <v>56</v>
      </c>
      <c r="I161" s="149"/>
      <c r="J161" s="146" t="s">
        <v>793</v>
      </c>
      <c r="K161" s="146" t="s">
        <v>693</v>
      </c>
      <c r="AV161" s="144">
        <f t="shared" si="7"/>
        <v>0</v>
      </c>
      <c r="AW161" s="149">
        <f t="shared" si="6"/>
        <v>0</v>
      </c>
    </row>
    <row r="162" spans="1:49" s="148" customFormat="1" ht="15.75">
      <c r="A162" s="145" t="s">
        <v>202</v>
      </c>
      <c r="B162" s="146" t="s">
        <v>271</v>
      </c>
      <c r="C162" s="117" t="s">
        <v>199</v>
      </c>
      <c r="D162" s="145">
        <v>9</v>
      </c>
      <c r="E162" s="146" t="s">
        <v>655</v>
      </c>
      <c r="F162" s="147" t="s">
        <v>487</v>
      </c>
      <c r="G162" s="148">
        <v>1992</v>
      </c>
      <c r="H162" s="144">
        <f t="shared" si="8"/>
        <v>15</v>
      </c>
      <c r="I162" s="164">
        <v>5</v>
      </c>
      <c r="J162" s="146" t="s">
        <v>794</v>
      </c>
      <c r="K162" s="146" t="s">
        <v>657</v>
      </c>
      <c r="M162" s="148">
        <v>1</v>
      </c>
      <c r="Q162" s="148">
        <v>1</v>
      </c>
      <c r="S162" s="148">
        <v>1</v>
      </c>
      <c r="W162" s="148">
        <v>1</v>
      </c>
      <c r="Y162" s="148">
        <v>1</v>
      </c>
      <c r="AC162" s="148">
        <v>1</v>
      </c>
      <c r="AE162" s="148">
        <v>1</v>
      </c>
      <c r="AI162" s="148">
        <v>1</v>
      </c>
      <c r="AO162" s="148">
        <v>1</v>
      </c>
      <c r="AU162" s="148">
        <v>1</v>
      </c>
      <c r="AV162" s="144">
        <f t="shared" si="7"/>
        <v>10</v>
      </c>
      <c r="AW162" s="149">
        <f t="shared" si="6"/>
        <v>5</v>
      </c>
    </row>
    <row r="163" spans="1:49" s="148" customFormat="1" ht="15.75">
      <c r="A163" s="145" t="s">
        <v>202</v>
      </c>
      <c r="B163" s="146" t="s">
        <v>611</v>
      </c>
      <c r="C163" s="114" t="s">
        <v>196</v>
      </c>
      <c r="D163" s="145">
        <v>2</v>
      </c>
      <c r="E163" s="146" t="s">
        <v>180</v>
      </c>
      <c r="F163" s="147" t="s">
        <v>496</v>
      </c>
      <c r="G163" s="148">
        <v>2002</v>
      </c>
      <c r="H163" s="144">
        <f t="shared" si="8"/>
        <v>5</v>
      </c>
      <c r="I163" s="149"/>
      <c r="J163" s="146" t="s">
        <v>794</v>
      </c>
      <c r="K163" s="146" t="s">
        <v>780</v>
      </c>
      <c r="AV163" s="144">
        <f t="shared" si="7"/>
        <v>0</v>
      </c>
      <c r="AW163" s="149">
        <f t="shared" si="6"/>
        <v>0</v>
      </c>
    </row>
    <row r="164" spans="1:49" s="148" customFormat="1" ht="15.75">
      <c r="A164" s="145" t="s">
        <v>202</v>
      </c>
      <c r="B164" s="146" t="s">
        <v>632</v>
      </c>
      <c r="C164" s="118" t="s">
        <v>200</v>
      </c>
      <c r="D164" s="151"/>
      <c r="E164" s="151"/>
      <c r="F164" s="147" t="s">
        <v>528</v>
      </c>
      <c r="G164" s="148">
        <v>1959</v>
      </c>
      <c r="H164" s="144">
        <f t="shared" si="8"/>
        <v>48</v>
      </c>
      <c r="I164" s="149"/>
      <c r="J164" s="146" t="s">
        <v>807</v>
      </c>
      <c r="K164" s="146" t="s">
        <v>701</v>
      </c>
      <c r="AV164" s="144">
        <f t="shared" si="7"/>
        <v>0</v>
      </c>
      <c r="AW164" s="149">
        <f t="shared" si="6"/>
        <v>0</v>
      </c>
    </row>
    <row r="165" spans="1:49" s="148" customFormat="1" ht="15.75">
      <c r="A165" s="145" t="s">
        <v>202</v>
      </c>
      <c r="B165" s="146" t="s">
        <v>70</v>
      </c>
      <c r="C165" s="118" t="s">
        <v>200</v>
      </c>
      <c r="D165" s="145">
        <v>9</v>
      </c>
      <c r="E165" s="146" t="s">
        <v>655</v>
      </c>
      <c r="F165" s="147" t="s">
        <v>490</v>
      </c>
      <c r="G165" s="148">
        <v>1988</v>
      </c>
      <c r="H165" s="144">
        <f t="shared" si="8"/>
        <v>19</v>
      </c>
      <c r="I165" s="168">
        <v>5</v>
      </c>
      <c r="J165" s="146" t="s">
        <v>809</v>
      </c>
      <c r="K165" s="146" t="s">
        <v>679</v>
      </c>
      <c r="M165" s="148">
        <v>1</v>
      </c>
      <c r="Q165" s="148">
        <v>1</v>
      </c>
      <c r="S165" s="148">
        <v>1</v>
      </c>
      <c r="W165" s="148">
        <v>1</v>
      </c>
      <c r="Y165" s="148">
        <v>1</v>
      </c>
      <c r="AC165" s="148">
        <v>1</v>
      </c>
      <c r="AE165" s="148">
        <v>1</v>
      </c>
      <c r="AI165" s="148">
        <v>1</v>
      </c>
      <c r="AO165" s="148">
        <v>1</v>
      </c>
      <c r="AU165" s="148">
        <v>1</v>
      </c>
      <c r="AV165" s="144">
        <f t="shared" si="7"/>
        <v>10</v>
      </c>
      <c r="AW165" s="149">
        <f t="shared" si="6"/>
        <v>5</v>
      </c>
    </row>
    <row r="166" spans="1:49" s="148" customFormat="1" ht="15.75">
      <c r="A166" s="145" t="s">
        <v>202</v>
      </c>
      <c r="B166" s="146" t="s">
        <v>257</v>
      </c>
      <c r="C166" s="116" t="s">
        <v>198</v>
      </c>
      <c r="D166" s="145">
        <v>9</v>
      </c>
      <c r="E166" s="146" t="s">
        <v>655</v>
      </c>
      <c r="F166" s="147" t="s">
        <v>513</v>
      </c>
      <c r="G166" s="148">
        <v>1994</v>
      </c>
      <c r="H166" s="144">
        <f t="shared" si="8"/>
        <v>13</v>
      </c>
      <c r="I166" s="149">
        <v>5</v>
      </c>
      <c r="J166" s="146" t="s">
        <v>809</v>
      </c>
      <c r="K166" s="146" t="s">
        <v>810</v>
      </c>
      <c r="M166" s="148">
        <v>1</v>
      </c>
      <c r="Q166" s="148">
        <v>1</v>
      </c>
      <c r="S166" s="148">
        <v>1</v>
      </c>
      <c r="W166" s="148">
        <v>1</v>
      </c>
      <c r="Y166" s="148">
        <v>1</v>
      </c>
      <c r="AC166" s="148">
        <v>1</v>
      </c>
      <c r="AE166" s="148">
        <v>1</v>
      </c>
      <c r="AI166" s="148">
        <v>1</v>
      </c>
      <c r="AO166" s="148">
        <v>1</v>
      </c>
      <c r="AU166" s="148">
        <v>1</v>
      </c>
      <c r="AV166" s="144">
        <f t="shared" si="7"/>
        <v>10</v>
      </c>
      <c r="AW166" s="149">
        <f t="shared" si="6"/>
        <v>5</v>
      </c>
    </row>
    <row r="167" spans="1:49" s="148" customFormat="1" ht="15.75">
      <c r="A167" s="145" t="s">
        <v>202</v>
      </c>
      <c r="B167" s="146" t="s">
        <v>227</v>
      </c>
      <c r="C167" s="115" t="s">
        <v>197</v>
      </c>
      <c r="D167" s="145">
        <v>8</v>
      </c>
      <c r="E167" s="146" t="s">
        <v>659</v>
      </c>
      <c r="F167" s="147" t="s">
        <v>441</v>
      </c>
      <c r="G167" s="148">
        <v>1996</v>
      </c>
      <c r="H167" s="144">
        <f t="shared" si="8"/>
        <v>11</v>
      </c>
      <c r="I167" s="149">
        <v>1</v>
      </c>
      <c r="J167" s="146" t="s">
        <v>811</v>
      </c>
      <c r="K167" s="146" t="s">
        <v>812</v>
      </c>
      <c r="M167" s="148">
        <v>1</v>
      </c>
      <c r="W167" s="148">
        <v>1</v>
      </c>
      <c r="AV167" s="144">
        <f t="shared" si="7"/>
        <v>2</v>
      </c>
      <c r="AW167" s="149">
        <f t="shared" si="6"/>
        <v>1</v>
      </c>
    </row>
    <row r="168" spans="1:49" s="148" customFormat="1" ht="15.75">
      <c r="A168" s="145" t="s">
        <v>202</v>
      </c>
      <c r="B168" s="146" t="s">
        <v>204</v>
      </c>
      <c r="C168" s="114" t="s">
        <v>196</v>
      </c>
      <c r="D168" s="146"/>
      <c r="E168" s="146"/>
      <c r="F168" s="147" t="s">
        <v>552</v>
      </c>
      <c r="G168" s="148">
        <v>2000</v>
      </c>
      <c r="H168" s="144">
        <f t="shared" si="8"/>
        <v>7</v>
      </c>
      <c r="J168" s="146" t="s">
        <v>811</v>
      </c>
      <c r="K168" s="146" t="s">
        <v>813</v>
      </c>
      <c r="AV168" s="144">
        <f t="shared" si="7"/>
        <v>0</v>
      </c>
      <c r="AW168" s="149">
        <f t="shared" si="6"/>
        <v>0</v>
      </c>
    </row>
    <row r="169" spans="1:49" s="148" customFormat="1" ht="15.75">
      <c r="A169" s="145" t="s">
        <v>202</v>
      </c>
      <c r="B169" s="146" t="s">
        <v>219</v>
      </c>
      <c r="C169" s="114" t="s">
        <v>196</v>
      </c>
      <c r="D169" s="145">
        <v>2</v>
      </c>
      <c r="E169" s="146" t="s">
        <v>180</v>
      </c>
      <c r="F169" s="147" t="s">
        <v>464</v>
      </c>
      <c r="G169" s="148">
        <v>1998</v>
      </c>
      <c r="H169" s="144">
        <f t="shared" si="8"/>
        <v>9</v>
      </c>
      <c r="I169" s="149"/>
      <c r="J169" s="146" t="s">
        <v>821</v>
      </c>
      <c r="K169" s="146" t="s">
        <v>670</v>
      </c>
      <c r="AV169" s="144">
        <f t="shared" si="7"/>
        <v>0</v>
      </c>
      <c r="AW169" s="149">
        <f t="shared" si="6"/>
        <v>0</v>
      </c>
    </row>
    <row r="170" spans="1:49" s="148" customFormat="1" ht="15.75">
      <c r="A170" s="145" t="s">
        <v>202</v>
      </c>
      <c r="B170" s="146" t="s">
        <v>617</v>
      </c>
      <c r="C170" s="116" t="s">
        <v>198</v>
      </c>
      <c r="D170" s="145">
        <v>9</v>
      </c>
      <c r="E170" s="146" t="s">
        <v>655</v>
      </c>
      <c r="F170" s="147" t="s">
        <v>505</v>
      </c>
      <c r="G170" s="148">
        <v>1994</v>
      </c>
      <c r="H170" s="144">
        <f t="shared" si="8"/>
        <v>13</v>
      </c>
      <c r="I170" s="149"/>
      <c r="J170" s="146" t="s">
        <v>828</v>
      </c>
      <c r="K170" s="146" t="s">
        <v>699</v>
      </c>
      <c r="AV170" s="144">
        <f t="shared" si="7"/>
        <v>0</v>
      </c>
      <c r="AW170" s="149">
        <f t="shared" si="6"/>
        <v>0</v>
      </c>
    </row>
    <row r="171" spans="1:49" s="148" customFormat="1" ht="15.75">
      <c r="A171" s="145" t="s">
        <v>202</v>
      </c>
      <c r="B171" s="146" t="s">
        <v>357</v>
      </c>
      <c r="C171" s="114" t="s">
        <v>196</v>
      </c>
      <c r="D171" s="145">
        <v>1</v>
      </c>
      <c r="E171" s="146" t="s">
        <v>179</v>
      </c>
      <c r="F171" s="147" t="s">
        <v>463</v>
      </c>
      <c r="G171" s="148">
        <v>1999</v>
      </c>
      <c r="H171" s="144">
        <f t="shared" si="8"/>
        <v>8</v>
      </c>
      <c r="I171" s="149"/>
      <c r="J171" s="146" t="s">
        <v>832</v>
      </c>
      <c r="K171" s="146" t="s">
        <v>833</v>
      </c>
      <c r="AV171" s="144">
        <f t="shared" si="7"/>
        <v>0</v>
      </c>
      <c r="AW171" s="149">
        <f t="shared" si="6"/>
        <v>0</v>
      </c>
    </row>
    <row r="172" spans="1:49" s="148" customFormat="1" ht="15.75">
      <c r="A172" s="145" t="s">
        <v>202</v>
      </c>
      <c r="B172" s="146" t="s">
        <v>242</v>
      </c>
      <c r="C172" s="115" t="s">
        <v>197</v>
      </c>
      <c r="D172" s="145">
        <v>6</v>
      </c>
      <c r="E172" s="146" t="s">
        <v>752</v>
      </c>
      <c r="F172" s="147" t="s">
        <v>459</v>
      </c>
      <c r="G172" s="148">
        <v>1996</v>
      </c>
      <c r="H172" s="144">
        <f t="shared" si="8"/>
        <v>11</v>
      </c>
      <c r="I172" s="149">
        <v>1</v>
      </c>
      <c r="J172" s="146" t="s">
        <v>834</v>
      </c>
      <c r="K172" s="146" t="s">
        <v>835</v>
      </c>
      <c r="M172" s="148">
        <v>1</v>
      </c>
      <c r="AQ172" s="148">
        <v>1</v>
      </c>
      <c r="AV172" s="144">
        <f t="shared" si="7"/>
        <v>2</v>
      </c>
      <c r="AW172" s="149">
        <f t="shared" si="6"/>
        <v>1</v>
      </c>
    </row>
    <row r="173" spans="1:49" s="148" customFormat="1" ht="15.75">
      <c r="A173" s="145" t="s">
        <v>202</v>
      </c>
      <c r="B173" s="146" t="s">
        <v>883</v>
      </c>
      <c r="C173" s="118" t="s">
        <v>200</v>
      </c>
      <c r="D173" s="146"/>
      <c r="E173" s="146"/>
      <c r="F173" s="147" t="s">
        <v>492</v>
      </c>
      <c r="G173" s="148">
        <v>1954</v>
      </c>
      <c r="H173" s="144">
        <f t="shared" si="8"/>
        <v>53</v>
      </c>
      <c r="I173" s="149"/>
      <c r="J173" s="156" t="s">
        <v>836</v>
      </c>
      <c r="K173" s="156" t="s">
        <v>679</v>
      </c>
      <c r="AV173" s="144">
        <f t="shared" si="7"/>
        <v>0</v>
      </c>
      <c r="AW173" s="149">
        <f t="shared" si="6"/>
        <v>0</v>
      </c>
    </row>
    <row r="174" spans="1:49" s="148" customFormat="1" ht="15.75">
      <c r="A174" s="145" t="s">
        <v>202</v>
      </c>
      <c r="B174" s="146" t="s">
        <v>641</v>
      </c>
      <c r="C174" s="115" t="s">
        <v>197</v>
      </c>
      <c r="D174" s="145">
        <v>5</v>
      </c>
      <c r="E174" s="146" t="s">
        <v>754</v>
      </c>
      <c r="F174" s="147" t="s">
        <v>538</v>
      </c>
      <c r="G174" s="148">
        <v>1997</v>
      </c>
      <c r="H174" s="144">
        <f t="shared" si="8"/>
        <v>10</v>
      </c>
      <c r="I174" s="149"/>
      <c r="J174" s="146" t="s">
        <v>841</v>
      </c>
      <c r="K174" s="146" t="s">
        <v>842</v>
      </c>
      <c r="AV174" s="144">
        <f t="shared" si="7"/>
        <v>0</v>
      </c>
      <c r="AW174" s="149">
        <f t="shared" si="6"/>
        <v>0</v>
      </c>
    </row>
    <row r="175" spans="1:49" s="148" customFormat="1" ht="15.75">
      <c r="A175" s="145" t="s">
        <v>202</v>
      </c>
      <c r="B175" s="146" t="s">
        <v>289</v>
      </c>
      <c r="C175" s="118" t="s">
        <v>200</v>
      </c>
      <c r="D175" s="151"/>
      <c r="E175" s="151"/>
      <c r="F175" s="147" t="s">
        <v>473</v>
      </c>
      <c r="G175" s="148">
        <v>1962</v>
      </c>
      <c r="H175" s="144">
        <f t="shared" si="8"/>
        <v>45</v>
      </c>
      <c r="I175" s="161"/>
      <c r="J175" s="183" t="s">
        <v>943</v>
      </c>
      <c r="K175" s="146" t="s">
        <v>784</v>
      </c>
      <c r="AS175" s="190">
        <v>1</v>
      </c>
      <c r="AV175" s="144">
        <f t="shared" si="7"/>
        <v>1</v>
      </c>
      <c r="AW175" s="149">
        <f t="shared" si="6"/>
        <v>0.5</v>
      </c>
    </row>
    <row r="176" spans="1:49" s="148" customFormat="1" ht="15.75">
      <c r="A176" s="145" t="s">
        <v>202</v>
      </c>
      <c r="B176" s="146" t="s">
        <v>623</v>
      </c>
      <c r="C176" s="117" t="s">
        <v>199</v>
      </c>
      <c r="D176" s="145">
        <v>9</v>
      </c>
      <c r="E176" s="146" t="s">
        <v>655</v>
      </c>
      <c r="F176" s="147" t="s">
        <v>515</v>
      </c>
      <c r="G176" s="148">
        <v>1992</v>
      </c>
      <c r="H176" s="144">
        <f t="shared" si="8"/>
        <v>15</v>
      </c>
      <c r="I176" s="149">
        <v>5</v>
      </c>
      <c r="J176" s="146" t="s">
        <v>844</v>
      </c>
      <c r="K176" s="146" t="s">
        <v>810</v>
      </c>
      <c r="M176" s="148">
        <v>1</v>
      </c>
      <c r="Q176" s="148">
        <v>1</v>
      </c>
      <c r="S176" s="148">
        <v>1</v>
      </c>
      <c r="W176" s="148">
        <v>1</v>
      </c>
      <c r="Y176" s="148">
        <v>1</v>
      </c>
      <c r="AC176" s="148">
        <v>1</v>
      </c>
      <c r="AE176" s="148">
        <v>1</v>
      </c>
      <c r="AI176" s="148">
        <v>1</v>
      </c>
      <c r="AO176" s="148">
        <v>1</v>
      </c>
      <c r="AU176" s="148">
        <v>1</v>
      </c>
      <c r="AV176" s="144">
        <f t="shared" si="7"/>
        <v>10</v>
      </c>
      <c r="AW176" s="149">
        <f t="shared" si="6"/>
        <v>5</v>
      </c>
    </row>
    <row r="177" spans="1:49" s="148" customFormat="1" ht="15.75">
      <c r="A177" s="145" t="s">
        <v>202</v>
      </c>
      <c r="B177" s="146" t="s">
        <v>575</v>
      </c>
      <c r="C177" s="114" t="s">
        <v>196</v>
      </c>
      <c r="D177" s="145">
        <v>1</v>
      </c>
      <c r="E177" s="146" t="s">
        <v>179</v>
      </c>
      <c r="F177" s="150">
        <v>36809</v>
      </c>
      <c r="G177" s="148">
        <v>2000</v>
      </c>
      <c r="H177" s="144">
        <f t="shared" si="8"/>
        <v>7</v>
      </c>
      <c r="I177" s="149">
        <v>1</v>
      </c>
      <c r="J177" s="146" t="s">
        <v>847</v>
      </c>
      <c r="K177" s="146" t="s">
        <v>848</v>
      </c>
      <c r="AK177" s="148">
        <v>1</v>
      </c>
      <c r="AM177" s="148">
        <v>1</v>
      </c>
      <c r="AV177" s="144">
        <f t="shared" si="7"/>
        <v>2</v>
      </c>
      <c r="AW177" s="149">
        <f t="shared" si="6"/>
        <v>1</v>
      </c>
    </row>
    <row r="178" spans="1:49" s="148" customFormat="1" ht="15.75">
      <c r="A178" s="145" t="s">
        <v>202</v>
      </c>
      <c r="B178" s="146" t="s">
        <v>622</v>
      </c>
      <c r="C178" s="118" t="s">
        <v>200</v>
      </c>
      <c r="D178" s="145">
        <v>9</v>
      </c>
      <c r="E178" s="146" t="s">
        <v>655</v>
      </c>
      <c r="F178" s="147" t="s">
        <v>512</v>
      </c>
      <c r="G178" s="148">
        <v>1989</v>
      </c>
      <c r="H178" s="144">
        <f t="shared" si="8"/>
        <v>18</v>
      </c>
      <c r="I178" s="149"/>
      <c r="J178" s="146" t="s">
        <v>847</v>
      </c>
      <c r="K178" s="146" t="s">
        <v>849</v>
      </c>
      <c r="AV178" s="144">
        <f t="shared" si="7"/>
        <v>0</v>
      </c>
      <c r="AW178" s="149">
        <f t="shared" si="6"/>
        <v>0</v>
      </c>
    </row>
    <row r="179" spans="1:49" s="148" customFormat="1" ht="15.75">
      <c r="A179" s="145" t="s">
        <v>202</v>
      </c>
      <c r="B179" s="146" t="s">
        <v>648</v>
      </c>
      <c r="C179" s="115" t="s">
        <v>197</v>
      </c>
      <c r="D179" s="145">
        <v>5</v>
      </c>
      <c r="E179" s="146" t="s">
        <v>754</v>
      </c>
      <c r="F179" s="147" t="s">
        <v>565</v>
      </c>
      <c r="G179" s="148">
        <v>1997</v>
      </c>
      <c r="H179" s="144">
        <f t="shared" si="8"/>
        <v>10</v>
      </c>
      <c r="I179" s="149"/>
      <c r="J179" s="146" t="s">
        <v>847</v>
      </c>
      <c r="K179" s="146" t="s">
        <v>850</v>
      </c>
      <c r="AV179" s="144">
        <f t="shared" si="7"/>
        <v>0</v>
      </c>
      <c r="AW179" s="149">
        <f t="shared" si="6"/>
        <v>0</v>
      </c>
    </row>
    <row r="180" spans="1:49" s="148" customFormat="1" ht="15.75">
      <c r="A180" s="145" t="s">
        <v>202</v>
      </c>
      <c r="B180" s="146" t="s">
        <v>386</v>
      </c>
      <c r="C180" s="114" t="s">
        <v>196</v>
      </c>
      <c r="D180" s="145">
        <v>3</v>
      </c>
      <c r="E180" s="146" t="s">
        <v>177</v>
      </c>
      <c r="F180" s="147" t="s">
        <v>545</v>
      </c>
      <c r="G180" s="148">
        <v>1999</v>
      </c>
      <c r="H180" s="144">
        <f t="shared" si="8"/>
        <v>8</v>
      </c>
      <c r="I180" s="149">
        <v>2.5</v>
      </c>
      <c r="J180" s="146" t="s">
        <v>813</v>
      </c>
      <c r="K180" s="146" t="s">
        <v>853</v>
      </c>
      <c r="O180" s="148">
        <v>1</v>
      </c>
      <c r="U180" s="148">
        <v>1</v>
      </c>
      <c r="AA180" s="148">
        <v>1</v>
      </c>
      <c r="AE180" s="148">
        <v>1</v>
      </c>
      <c r="AQ180" s="148">
        <v>1</v>
      </c>
      <c r="AV180" s="144">
        <f t="shared" si="7"/>
        <v>5</v>
      </c>
      <c r="AW180" s="149">
        <f t="shared" si="6"/>
        <v>2.5</v>
      </c>
    </row>
    <row r="181" spans="1:49" s="148" customFormat="1" ht="15.75">
      <c r="A181" s="145" t="s">
        <v>202</v>
      </c>
      <c r="B181" s="146" t="s">
        <v>580</v>
      </c>
      <c r="C181" s="114" t="s">
        <v>196</v>
      </c>
      <c r="D181" s="145">
        <v>1</v>
      </c>
      <c r="E181" s="146" t="s">
        <v>179</v>
      </c>
      <c r="F181" s="147" t="s">
        <v>449</v>
      </c>
      <c r="G181" s="148">
        <v>2001</v>
      </c>
      <c r="H181" s="144">
        <f t="shared" si="8"/>
        <v>6</v>
      </c>
      <c r="I181" s="149">
        <v>0.5</v>
      </c>
      <c r="J181" s="183" t="s">
        <v>928</v>
      </c>
      <c r="K181" s="146" t="s">
        <v>702</v>
      </c>
      <c r="AJ181" s="190">
        <v>1</v>
      </c>
      <c r="AQ181" s="148">
        <v>1</v>
      </c>
      <c r="AV181" s="144">
        <f t="shared" si="7"/>
        <v>2</v>
      </c>
      <c r="AW181" s="149">
        <f t="shared" si="6"/>
        <v>1</v>
      </c>
    </row>
    <row r="182" spans="1:49" s="148" customFormat="1" ht="15.75">
      <c r="A182" s="145" t="s">
        <v>202</v>
      </c>
      <c r="B182" s="146" t="s">
        <v>650</v>
      </c>
      <c r="C182" s="114" t="s">
        <v>196</v>
      </c>
      <c r="D182" s="145">
        <v>1</v>
      </c>
      <c r="E182" s="146" t="s">
        <v>179</v>
      </c>
      <c r="F182" s="150">
        <v>36440</v>
      </c>
      <c r="G182" s="148">
        <v>1999</v>
      </c>
      <c r="H182" s="144">
        <f t="shared" si="8"/>
        <v>8</v>
      </c>
      <c r="I182" s="149"/>
      <c r="J182" s="146" t="s">
        <v>856</v>
      </c>
      <c r="K182" s="146" t="s">
        <v>857</v>
      </c>
      <c r="AV182" s="144">
        <f t="shared" si="7"/>
        <v>0</v>
      </c>
      <c r="AW182" s="149">
        <f t="shared" si="6"/>
        <v>0</v>
      </c>
    </row>
    <row r="183" spans="1:49" s="148" customFormat="1" ht="15.75">
      <c r="A183" s="145" t="s">
        <v>202</v>
      </c>
      <c r="B183" s="146" t="s">
        <v>624</v>
      </c>
      <c r="C183" s="118" t="s">
        <v>200</v>
      </c>
      <c r="D183" s="151"/>
      <c r="E183" s="151"/>
      <c r="F183" s="147" t="s">
        <v>516</v>
      </c>
      <c r="G183" s="148">
        <v>1968</v>
      </c>
      <c r="H183" s="144">
        <f t="shared" si="8"/>
        <v>39</v>
      </c>
      <c r="I183" s="149"/>
      <c r="J183" s="146" t="s">
        <v>861</v>
      </c>
      <c r="K183" s="146" t="s">
        <v>810</v>
      </c>
      <c r="AV183" s="144">
        <f t="shared" si="7"/>
        <v>0</v>
      </c>
      <c r="AW183" s="149">
        <f t="shared" si="6"/>
        <v>0</v>
      </c>
    </row>
    <row r="184" spans="1:49" s="148" customFormat="1" ht="15.75">
      <c r="A184" s="145" t="s">
        <v>202</v>
      </c>
      <c r="B184" s="146" t="s">
        <v>258</v>
      </c>
      <c r="C184" s="116" t="s">
        <v>198</v>
      </c>
      <c r="D184" s="145">
        <v>9</v>
      </c>
      <c r="E184" s="146" t="s">
        <v>655</v>
      </c>
      <c r="F184" s="147" t="s">
        <v>513</v>
      </c>
      <c r="G184" s="148">
        <v>1994</v>
      </c>
      <c r="H184" s="144">
        <f t="shared" si="8"/>
        <v>13</v>
      </c>
      <c r="I184" s="149">
        <v>5</v>
      </c>
      <c r="J184" s="146" t="s">
        <v>862</v>
      </c>
      <c r="K184" s="146" t="s">
        <v>810</v>
      </c>
      <c r="M184" s="148">
        <v>1</v>
      </c>
      <c r="Q184" s="148">
        <v>1</v>
      </c>
      <c r="S184" s="148">
        <v>1</v>
      </c>
      <c r="W184" s="148">
        <v>1</v>
      </c>
      <c r="Y184" s="148">
        <v>1</v>
      </c>
      <c r="AC184" s="148">
        <v>1</v>
      </c>
      <c r="AE184" s="148">
        <v>1</v>
      </c>
      <c r="AI184" s="148">
        <v>1</v>
      </c>
      <c r="AO184" s="148">
        <v>1</v>
      </c>
      <c r="AU184" s="148">
        <v>1</v>
      </c>
      <c r="AV184" s="144">
        <f t="shared" si="7"/>
        <v>10</v>
      </c>
      <c r="AW184" s="149">
        <f t="shared" si="6"/>
        <v>5</v>
      </c>
    </row>
    <row r="185" spans="1:49" s="148" customFormat="1" ht="15.75">
      <c r="A185" s="145" t="s">
        <v>202</v>
      </c>
      <c r="B185" s="146" t="s">
        <v>642</v>
      </c>
      <c r="C185" s="116" t="s">
        <v>198</v>
      </c>
      <c r="D185" s="145">
        <v>9</v>
      </c>
      <c r="E185" s="146" t="s">
        <v>655</v>
      </c>
      <c r="F185" s="147" t="s">
        <v>544</v>
      </c>
      <c r="G185" s="148">
        <v>1995</v>
      </c>
      <c r="H185" s="144">
        <f t="shared" si="8"/>
        <v>12</v>
      </c>
      <c r="I185" s="149">
        <v>5</v>
      </c>
      <c r="J185" s="146" t="s">
        <v>862</v>
      </c>
      <c r="K185" s="146" t="s">
        <v>693</v>
      </c>
      <c r="M185" s="148">
        <v>1</v>
      </c>
      <c r="Q185" s="148">
        <v>1</v>
      </c>
      <c r="S185" s="148">
        <v>1</v>
      </c>
      <c r="W185" s="148">
        <v>1</v>
      </c>
      <c r="Y185" s="148">
        <v>1</v>
      </c>
      <c r="AC185" s="148">
        <v>1</v>
      </c>
      <c r="AE185" s="148">
        <v>1</v>
      </c>
      <c r="AI185" s="148">
        <v>1</v>
      </c>
      <c r="AO185" s="148">
        <v>1</v>
      </c>
      <c r="AU185" s="148">
        <v>1</v>
      </c>
      <c r="AV185" s="144">
        <f t="shared" si="7"/>
        <v>10</v>
      </c>
      <c r="AW185" s="149">
        <f t="shared" si="6"/>
        <v>5</v>
      </c>
    </row>
    <row r="186" spans="1:49" s="148" customFormat="1" ht="15.75">
      <c r="A186" s="145" t="s">
        <v>202</v>
      </c>
      <c r="B186" s="146" t="s">
        <v>245</v>
      </c>
      <c r="C186" s="116" t="s">
        <v>198</v>
      </c>
      <c r="D186" s="145">
        <v>6</v>
      </c>
      <c r="E186" s="146" t="s">
        <v>752</v>
      </c>
      <c r="F186" s="147" t="s">
        <v>568</v>
      </c>
      <c r="G186" s="148">
        <v>1995</v>
      </c>
      <c r="H186" s="144">
        <f t="shared" si="8"/>
        <v>12</v>
      </c>
      <c r="I186" s="149"/>
      <c r="J186" s="146" t="s">
        <v>862</v>
      </c>
      <c r="K186" s="146" t="s">
        <v>803</v>
      </c>
      <c r="AV186" s="144">
        <f t="shared" si="7"/>
        <v>0</v>
      </c>
      <c r="AW186" s="149">
        <f t="shared" si="6"/>
        <v>0</v>
      </c>
    </row>
    <row r="187" spans="1:49" s="148" customFormat="1" ht="15.75">
      <c r="A187" s="145" t="s">
        <v>202</v>
      </c>
      <c r="B187" s="146" t="s">
        <v>583</v>
      </c>
      <c r="C187" s="117" t="s">
        <v>199</v>
      </c>
      <c r="D187" s="145">
        <v>7</v>
      </c>
      <c r="E187" s="146" t="s">
        <v>329</v>
      </c>
      <c r="F187" s="150">
        <v>33709</v>
      </c>
      <c r="G187" s="148">
        <v>1992</v>
      </c>
      <c r="H187" s="144">
        <f t="shared" si="8"/>
        <v>15</v>
      </c>
      <c r="I187" s="161"/>
      <c r="J187" s="183" t="s">
        <v>944</v>
      </c>
      <c r="K187" s="146" t="s">
        <v>863</v>
      </c>
      <c r="M187" s="148">
        <v>1</v>
      </c>
      <c r="S187" s="148">
        <v>1</v>
      </c>
      <c r="W187" s="148">
        <v>1</v>
      </c>
      <c r="AC187" s="148">
        <v>1</v>
      </c>
      <c r="AE187" s="148">
        <v>1</v>
      </c>
      <c r="AI187" s="148">
        <v>1</v>
      </c>
      <c r="AV187" s="144">
        <f t="shared" si="7"/>
        <v>6</v>
      </c>
      <c r="AW187" s="149">
        <f t="shared" si="6"/>
        <v>3</v>
      </c>
    </row>
    <row r="188" spans="1:49" s="148" customFormat="1" ht="15.75">
      <c r="A188" s="145" t="s">
        <v>202</v>
      </c>
      <c r="B188" s="146" t="s">
        <v>647</v>
      </c>
      <c r="C188" s="117" t="s">
        <v>199</v>
      </c>
      <c r="D188" s="145">
        <v>9</v>
      </c>
      <c r="E188" s="146" t="s">
        <v>655</v>
      </c>
      <c r="F188" s="147" t="s">
        <v>561</v>
      </c>
      <c r="G188" s="148">
        <v>1993</v>
      </c>
      <c r="H188" s="144">
        <f t="shared" si="8"/>
        <v>14</v>
      </c>
      <c r="I188" s="149"/>
      <c r="J188" s="146" t="s">
        <v>864</v>
      </c>
      <c r="K188" s="146" t="s">
        <v>865</v>
      </c>
      <c r="AV188" s="144">
        <f t="shared" si="7"/>
        <v>0</v>
      </c>
      <c r="AW188" s="149">
        <f t="shared" si="6"/>
        <v>0</v>
      </c>
    </row>
    <row r="189" spans="1:49" s="148" customFormat="1" ht="15.75">
      <c r="A189" s="145" t="s">
        <v>202</v>
      </c>
      <c r="B189" s="146" t="s">
        <v>268</v>
      </c>
      <c r="C189" s="117" t="s">
        <v>199</v>
      </c>
      <c r="D189" s="145">
        <v>9</v>
      </c>
      <c r="E189" s="146" t="s">
        <v>655</v>
      </c>
      <c r="F189" s="147" t="s">
        <v>529</v>
      </c>
      <c r="G189" s="148">
        <v>1992</v>
      </c>
      <c r="H189" s="144">
        <f t="shared" si="8"/>
        <v>15</v>
      </c>
      <c r="I189" s="149">
        <v>3</v>
      </c>
      <c r="J189" s="146" t="s">
        <v>866</v>
      </c>
      <c r="K189" s="146" t="s">
        <v>701</v>
      </c>
      <c r="Y189" s="148">
        <v>1</v>
      </c>
      <c r="AC189" s="148">
        <v>1</v>
      </c>
      <c r="AE189" s="148">
        <v>1</v>
      </c>
      <c r="AI189" s="148">
        <v>1</v>
      </c>
      <c r="AO189" s="148">
        <v>1</v>
      </c>
      <c r="AU189" s="148">
        <v>1</v>
      </c>
      <c r="AV189" s="144">
        <f t="shared" si="7"/>
        <v>6</v>
      </c>
      <c r="AW189" s="149">
        <f t="shared" si="6"/>
        <v>3</v>
      </c>
    </row>
    <row r="190" spans="1:49" s="148" customFormat="1" ht="15.75">
      <c r="A190" s="145" t="s">
        <v>202</v>
      </c>
      <c r="B190" s="146" t="s">
        <v>573</v>
      </c>
      <c r="C190" s="118" t="s">
        <v>200</v>
      </c>
      <c r="D190" s="151"/>
      <c r="E190" s="151"/>
      <c r="F190" s="147" t="s">
        <v>442</v>
      </c>
      <c r="G190" s="148">
        <v>1964</v>
      </c>
      <c r="H190" s="144">
        <f t="shared" si="8"/>
        <v>43</v>
      </c>
      <c r="I190" s="149"/>
      <c r="J190" s="146" t="s">
        <v>870</v>
      </c>
      <c r="K190" s="146" t="s">
        <v>812</v>
      </c>
      <c r="AV190" s="144">
        <f t="shared" si="7"/>
        <v>0</v>
      </c>
      <c r="AW190" s="149">
        <f t="shared" si="6"/>
        <v>0</v>
      </c>
    </row>
    <row r="191" spans="1:49" s="148" customFormat="1" ht="15.75">
      <c r="A191" s="145" t="s">
        <v>202</v>
      </c>
      <c r="B191" s="146" t="s">
        <v>607</v>
      </c>
      <c r="C191" s="114" t="s">
        <v>196</v>
      </c>
      <c r="D191" s="145">
        <v>2</v>
      </c>
      <c r="E191" s="146" t="s">
        <v>180</v>
      </c>
      <c r="F191" s="147" t="s">
        <v>482</v>
      </c>
      <c r="G191" s="148">
        <v>1998</v>
      </c>
      <c r="H191" s="144">
        <f t="shared" si="8"/>
        <v>9</v>
      </c>
      <c r="I191" s="149"/>
      <c r="J191" s="146" t="s">
        <v>870</v>
      </c>
      <c r="K191" s="146" t="s">
        <v>871</v>
      </c>
      <c r="AV191" s="144">
        <f t="shared" si="7"/>
        <v>0</v>
      </c>
      <c r="AW191" s="149">
        <f t="shared" si="6"/>
        <v>0</v>
      </c>
    </row>
    <row r="192" spans="1:49" s="148" customFormat="1" ht="15.75">
      <c r="A192" s="145" t="s">
        <v>202</v>
      </c>
      <c r="B192" s="146" t="s">
        <v>880</v>
      </c>
      <c r="C192" s="114" t="s">
        <v>196</v>
      </c>
      <c r="D192" s="145">
        <v>1</v>
      </c>
      <c r="E192" s="146" t="s">
        <v>179</v>
      </c>
      <c r="F192" s="150">
        <v>37134</v>
      </c>
      <c r="G192" s="148">
        <v>2001</v>
      </c>
      <c r="H192" s="144">
        <f t="shared" si="8"/>
        <v>6</v>
      </c>
      <c r="I192" s="149"/>
      <c r="J192" s="146" t="s">
        <v>872</v>
      </c>
      <c r="K192" s="146" t="s">
        <v>859</v>
      </c>
      <c r="AV192" s="144">
        <f t="shared" si="7"/>
        <v>0</v>
      </c>
      <c r="AW192" s="149">
        <f t="shared" si="6"/>
        <v>0</v>
      </c>
    </row>
    <row r="194" spans="9:48" ht="12.75">
      <c r="I194" s="138">
        <f>SUM(I12:I192)</f>
        <v>238</v>
      </c>
      <c r="J194" s="166">
        <f>COUNTA(I12:I192)</f>
        <v>83</v>
      </c>
      <c r="L194" s="163">
        <f>SUM(L12:L192)</f>
        <v>31</v>
      </c>
      <c r="M194" s="163">
        <f aca="true" t="shared" si="9" ref="M194:AU194">SUM(M12:M192)</f>
        <v>25</v>
      </c>
      <c r="N194" s="163">
        <f t="shared" si="9"/>
        <v>6</v>
      </c>
      <c r="O194" s="163">
        <f t="shared" si="9"/>
        <v>4</v>
      </c>
      <c r="P194" s="163">
        <f t="shared" si="9"/>
        <v>22</v>
      </c>
      <c r="Q194" s="163">
        <f t="shared" si="9"/>
        <v>15</v>
      </c>
      <c r="R194" s="163">
        <f t="shared" si="9"/>
        <v>23</v>
      </c>
      <c r="S194" s="163">
        <f t="shared" si="9"/>
        <v>15</v>
      </c>
      <c r="T194" s="163">
        <f t="shared" si="9"/>
        <v>7</v>
      </c>
      <c r="U194" s="163">
        <f t="shared" si="9"/>
        <v>3</v>
      </c>
      <c r="V194" s="163">
        <f t="shared" si="9"/>
        <v>21</v>
      </c>
      <c r="W194" s="163">
        <f t="shared" si="9"/>
        <v>18</v>
      </c>
      <c r="X194" s="163">
        <f t="shared" si="9"/>
        <v>32</v>
      </c>
      <c r="Y194" s="163">
        <f t="shared" si="9"/>
        <v>23</v>
      </c>
      <c r="Z194" s="163">
        <f t="shared" si="9"/>
        <v>5</v>
      </c>
      <c r="AA194" s="163">
        <f t="shared" si="9"/>
        <v>4</v>
      </c>
      <c r="AB194" s="163">
        <f t="shared" si="9"/>
        <v>31</v>
      </c>
      <c r="AC194" s="163">
        <f t="shared" si="9"/>
        <v>19</v>
      </c>
      <c r="AD194" s="163">
        <f t="shared" si="9"/>
        <v>29</v>
      </c>
      <c r="AE194" s="163">
        <f t="shared" si="9"/>
        <v>23</v>
      </c>
      <c r="AF194" s="163">
        <f t="shared" si="9"/>
        <v>6</v>
      </c>
      <c r="AG194" s="163">
        <f t="shared" si="9"/>
        <v>4</v>
      </c>
      <c r="AH194" s="163">
        <f t="shared" si="9"/>
        <v>18</v>
      </c>
      <c r="AI194" s="163">
        <f t="shared" si="9"/>
        <v>15</v>
      </c>
      <c r="AJ194" s="163">
        <f t="shared" si="9"/>
        <v>4</v>
      </c>
      <c r="AK194" s="163">
        <f t="shared" si="9"/>
        <v>3</v>
      </c>
      <c r="AL194" s="163">
        <f t="shared" si="9"/>
        <v>3</v>
      </c>
      <c r="AM194" s="163">
        <f t="shared" si="9"/>
        <v>6</v>
      </c>
      <c r="AN194" s="163">
        <f t="shared" si="9"/>
        <v>28</v>
      </c>
      <c r="AO194" s="163">
        <f t="shared" si="9"/>
        <v>19</v>
      </c>
      <c r="AP194" s="163">
        <f t="shared" si="9"/>
        <v>10</v>
      </c>
      <c r="AQ194" s="163">
        <f t="shared" si="9"/>
        <v>13</v>
      </c>
      <c r="AR194" s="163">
        <f t="shared" si="9"/>
        <v>2</v>
      </c>
      <c r="AS194" s="163">
        <f t="shared" si="9"/>
        <v>4</v>
      </c>
      <c r="AT194" s="163">
        <f t="shared" si="9"/>
        <v>20</v>
      </c>
      <c r="AU194" s="163">
        <f t="shared" si="9"/>
        <v>18</v>
      </c>
      <c r="AV194" s="163">
        <f>SUM(AV12:AV192)</f>
        <v>529</v>
      </c>
    </row>
    <row r="195" spans="9:48" s="187" customFormat="1" ht="12.75">
      <c r="I195" s="188"/>
      <c r="K195" s="187" t="s">
        <v>914</v>
      </c>
      <c r="L195" s="187">
        <v>31</v>
      </c>
      <c r="M195" s="187">
        <v>25</v>
      </c>
      <c r="N195" s="187">
        <v>6</v>
      </c>
      <c r="O195" s="187">
        <v>4</v>
      </c>
      <c r="P195" s="187">
        <v>22</v>
      </c>
      <c r="Q195" s="187">
        <v>15</v>
      </c>
      <c r="R195" s="187">
        <v>23</v>
      </c>
      <c r="S195" s="187">
        <v>15</v>
      </c>
      <c r="T195" s="187">
        <v>7</v>
      </c>
      <c r="U195" s="187">
        <v>3</v>
      </c>
      <c r="V195" s="187">
        <v>21</v>
      </c>
      <c r="W195" s="187">
        <v>18</v>
      </c>
      <c r="X195" s="187">
        <v>32</v>
      </c>
      <c r="Y195" s="187">
        <v>23</v>
      </c>
      <c r="Z195" s="187">
        <v>5</v>
      </c>
      <c r="AA195" s="187">
        <v>4</v>
      </c>
      <c r="AB195" s="187">
        <v>31</v>
      </c>
      <c r="AC195" s="187">
        <v>19</v>
      </c>
      <c r="AD195" s="187">
        <v>29</v>
      </c>
      <c r="AE195" s="187">
        <v>23</v>
      </c>
      <c r="AF195" s="187">
        <v>6</v>
      </c>
      <c r="AG195" s="187">
        <v>4</v>
      </c>
      <c r="AH195" s="187">
        <v>18</v>
      </c>
      <c r="AI195" s="187">
        <v>15</v>
      </c>
      <c r="AJ195" s="187">
        <v>4</v>
      </c>
      <c r="AK195" s="187">
        <v>3</v>
      </c>
      <c r="AL195" s="187">
        <v>3</v>
      </c>
      <c r="AM195" s="187">
        <v>6</v>
      </c>
      <c r="AN195" s="187">
        <v>28</v>
      </c>
      <c r="AO195" s="187">
        <v>19</v>
      </c>
      <c r="AP195" s="187">
        <v>10</v>
      </c>
      <c r="AQ195" s="187">
        <v>13</v>
      </c>
      <c r="AR195" s="187">
        <v>2</v>
      </c>
      <c r="AS195" s="187">
        <v>4</v>
      </c>
      <c r="AT195" s="187">
        <v>20</v>
      </c>
      <c r="AU195" s="187">
        <v>18</v>
      </c>
      <c r="AV195" s="189">
        <f>SUM(L195:AU195)</f>
        <v>529</v>
      </c>
    </row>
    <row r="196" spans="12:48" ht="12.75">
      <c r="L196" s="163">
        <f>L195-L194</f>
        <v>0</v>
      </c>
      <c r="M196" s="163">
        <f aca="true" t="shared" si="10" ref="M196:AU196">M195-M194</f>
        <v>0</v>
      </c>
      <c r="N196" s="163">
        <f t="shared" si="10"/>
        <v>0</v>
      </c>
      <c r="O196" s="163">
        <f t="shared" si="10"/>
        <v>0</v>
      </c>
      <c r="P196" s="163">
        <f t="shared" si="10"/>
        <v>0</v>
      </c>
      <c r="Q196" s="163">
        <f t="shared" si="10"/>
        <v>0</v>
      </c>
      <c r="R196" s="163">
        <f t="shared" si="10"/>
        <v>0</v>
      </c>
      <c r="S196" s="163">
        <f t="shared" si="10"/>
        <v>0</v>
      </c>
      <c r="T196" s="163">
        <f t="shared" si="10"/>
        <v>0</v>
      </c>
      <c r="U196" s="163">
        <f t="shared" si="10"/>
        <v>0</v>
      </c>
      <c r="V196" s="163">
        <f t="shared" si="10"/>
        <v>0</v>
      </c>
      <c r="W196" s="163">
        <f t="shared" si="10"/>
        <v>0</v>
      </c>
      <c r="X196" s="163">
        <f t="shared" si="10"/>
        <v>0</v>
      </c>
      <c r="Y196" s="163">
        <f t="shared" si="10"/>
        <v>0</v>
      </c>
      <c r="Z196" s="163">
        <f t="shared" si="10"/>
        <v>0</v>
      </c>
      <c r="AA196" s="163">
        <f t="shared" si="10"/>
        <v>0</v>
      </c>
      <c r="AB196" s="163">
        <f t="shared" si="10"/>
        <v>0</v>
      </c>
      <c r="AC196" s="163">
        <f t="shared" si="10"/>
        <v>0</v>
      </c>
      <c r="AD196" s="163">
        <f t="shared" si="10"/>
        <v>0</v>
      </c>
      <c r="AE196" s="163">
        <f t="shared" si="10"/>
        <v>0</v>
      </c>
      <c r="AF196" s="163">
        <f t="shared" si="10"/>
        <v>0</v>
      </c>
      <c r="AG196" s="163">
        <f t="shared" si="10"/>
        <v>0</v>
      </c>
      <c r="AH196" s="163">
        <f t="shared" si="10"/>
        <v>0</v>
      </c>
      <c r="AI196" s="163">
        <f t="shared" si="10"/>
        <v>0</v>
      </c>
      <c r="AJ196" s="163">
        <f t="shared" si="10"/>
        <v>0</v>
      </c>
      <c r="AK196" s="163">
        <f t="shared" si="10"/>
        <v>0</v>
      </c>
      <c r="AL196" s="163">
        <f t="shared" si="10"/>
        <v>0</v>
      </c>
      <c r="AM196" s="163">
        <f t="shared" si="10"/>
        <v>0</v>
      </c>
      <c r="AN196" s="163">
        <f t="shared" si="10"/>
        <v>0</v>
      </c>
      <c r="AO196" s="163">
        <f t="shared" si="10"/>
        <v>0</v>
      </c>
      <c r="AP196" s="163">
        <f t="shared" si="10"/>
        <v>0</v>
      </c>
      <c r="AQ196" s="163">
        <f t="shared" si="10"/>
        <v>0</v>
      </c>
      <c r="AR196" s="163">
        <f t="shared" si="10"/>
        <v>0</v>
      </c>
      <c r="AS196" s="163">
        <f t="shared" si="10"/>
        <v>0</v>
      </c>
      <c r="AT196" s="163">
        <f t="shared" si="10"/>
        <v>0</v>
      </c>
      <c r="AU196" s="163">
        <f t="shared" si="10"/>
        <v>0</v>
      </c>
      <c r="AV196" s="191">
        <f>SUM(L196:AU196)</f>
        <v>0</v>
      </c>
    </row>
    <row r="197" spans="8:47" ht="12.75">
      <c r="H197" s="137" t="s">
        <v>913</v>
      </c>
      <c r="I197" s="138">
        <v>2.5</v>
      </c>
      <c r="J197" s="137" t="s">
        <v>576</v>
      </c>
      <c r="AU197" s="162">
        <f>SUM(L194:AU194)</f>
        <v>529</v>
      </c>
    </row>
    <row r="198" spans="9:47" ht="12.75">
      <c r="I198" s="138">
        <v>1</v>
      </c>
      <c r="J198" s="137" t="s">
        <v>904</v>
      </c>
      <c r="AU198" s="138">
        <v>0.5</v>
      </c>
    </row>
    <row r="199" spans="9:10" ht="12.75">
      <c r="I199" s="138">
        <v>0.5</v>
      </c>
      <c r="J199" s="137" t="s">
        <v>394</v>
      </c>
    </row>
    <row r="200" spans="8:47" ht="12.75">
      <c r="H200" s="165"/>
      <c r="I200" s="138">
        <v>0.5</v>
      </c>
      <c r="J200" s="137" t="s">
        <v>888</v>
      </c>
      <c r="AU200" s="138">
        <f>AU197*AU198</f>
        <v>264.5</v>
      </c>
    </row>
    <row r="201" spans="9:10" ht="12.75">
      <c r="I201" s="138">
        <v>3</v>
      </c>
      <c r="J201" s="137" t="s">
        <v>583</v>
      </c>
    </row>
    <row r="202" spans="9:45" ht="12.75">
      <c r="I202" s="138">
        <v>0.5</v>
      </c>
      <c r="J202" s="137" t="s">
        <v>597</v>
      </c>
      <c r="AR202" s="162"/>
      <c r="AS202" s="162"/>
    </row>
    <row r="203" spans="9:10" ht="12.75">
      <c r="I203" s="138">
        <v>0.5</v>
      </c>
      <c r="J203" s="137" t="s">
        <v>596</v>
      </c>
    </row>
    <row r="204" spans="9:10" ht="12.75">
      <c r="I204" s="138">
        <v>0.5</v>
      </c>
      <c r="J204" s="137" t="s">
        <v>579</v>
      </c>
    </row>
    <row r="205" spans="9:10" ht="12.75">
      <c r="I205" s="138">
        <v>4</v>
      </c>
      <c r="J205" s="138" t="s">
        <v>907</v>
      </c>
    </row>
    <row r="206" spans="9:45" ht="12.75">
      <c r="I206" s="138">
        <v>0.5</v>
      </c>
      <c r="J206" s="137" t="s">
        <v>906</v>
      </c>
      <c r="AR206" s="162"/>
      <c r="AS206" s="162"/>
    </row>
    <row r="207" spans="9:10" ht="12.75">
      <c r="I207" s="138">
        <v>0.5</v>
      </c>
      <c r="J207" s="137" t="s">
        <v>393</v>
      </c>
    </row>
    <row r="208" spans="9:47" ht="12.75">
      <c r="I208" s="138">
        <v>0.5</v>
      </c>
      <c r="J208" s="137" t="s">
        <v>221</v>
      </c>
      <c r="AS208" s="162"/>
      <c r="AU208" s="138"/>
    </row>
    <row r="209" spans="9:10" ht="12.75">
      <c r="I209" s="138">
        <v>0.5</v>
      </c>
      <c r="J209" s="137" t="s">
        <v>644</v>
      </c>
    </row>
    <row r="210" spans="9:10" ht="12.75">
      <c r="I210" s="138">
        <v>0.5</v>
      </c>
      <c r="J210" s="137" t="s">
        <v>603</v>
      </c>
    </row>
    <row r="211" spans="9:10" ht="12.75">
      <c r="I211" s="138">
        <v>0.5</v>
      </c>
      <c r="J211" s="137" t="s">
        <v>585</v>
      </c>
    </row>
    <row r="212" spans="9:10" ht="12.75">
      <c r="I212" s="138">
        <v>0.5</v>
      </c>
      <c r="J212" s="137" t="s">
        <v>247</v>
      </c>
    </row>
    <row r="213" spans="9:10" ht="12.75">
      <c r="I213" s="138">
        <v>0.5</v>
      </c>
      <c r="J213" s="137" t="s">
        <v>246</v>
      </c>
    </row>
    <row r="214" spans="9:10" ht="12.75">
      <c r="I214" s="138">
        <v>1.5</v>
      </c>
      <c r="J214" s="137" t="s">
        <v>223</v>
      </c>
    </row>
    <row r="215" spans="9:10" ht="12.75">
      <c r="I215" s="138">
        <v>1</v>
      </c>
      <c r="J215" s="137" t="s">
        <v>240</v>
      </c>
    </row>
    <row r="216" spans="9:10" ht="12.75">
      <c r="I216" s="138">
        <v>1.5</v>
      </c>
      <c r="J216" s="137" t="s">
        <v>211</v>
      </c>
    </row>
    <row r="217" spans="9:10" ht="12.75">
      <c r="I217" s="138">
        <v>0.5</v>
      </c>
      <c r="J217" s="137" t="s">
        <v>584</v>
      </c>
    </row>
    <row r="218" spans="9:10" ht="12.75">
      <c r="I218" s="138">
        <v>0.5</v>
      </c>
      <c r="J218" s="137" t="s">
        <v>580</v>
      </c>
    </row>
    <row r="219" spans="9:10" ht="12.75">
      <c r="I219" s="138">
        <v>1</v>
      </c>
      <c r="J219" s="137" t="s">
        <v>599</v>
      </c>
    </row>
    <row r="220" spans="9:10" ht="12.75">
      <c r="I220" s="138">
        <v>1</v>
      </c>
      <c r="J220" s="137" t="s">
        <v>929</v>
      </c>
    </row>
    <row r="221" spans="9:10" ht="12.75">
      <c r="I221" s="138">
        <v>0.5</v>
      </c>
      <c r="J221" s="137" t="s">
        <v>600</v>
      </c>
    </row>
    <row r="222" spans="9:10" ht="12.75">
      <c r="I222" s="138">
        <v>0.5</v>
      </c>
      <c r="J222" s="137" t="s">
        <v>208</v>
      </c>
    </row>
    <row r="223" spans="9:10" ht="12.75">
      <c r="I223" s="138">
        <v>0.5</v>
      </c>
      <c r="J223" s="137" t="s">
        <v>578</v>
      </c>
    </row>
    <row r="224" spans="9:10" ht="12.75">
      <c r="I224" s="138">
        <v>0.5</v>
      </c>
      <c r="J224" s="137" t="s">
        <v>289</v>
      </c>
    </row>
    <row r="225" spans="9:10" ht="12.75">
      <c r="I225" s="138">
        <v>0.5</v>
      </c>
      <c r="J225" s="137" t="s">
        <v>934</v>
      </c>
    </row>
    <row r="227" ht="12.75">
      <c r="I227" s="138">
        <f>SUM(I194:I225)</f>
        <v>264.5</v>
      </c>
    </row>
  </sheetData>
  <sheetProtection/>
  <printOptions gridLines="1"/>
  <pageMargins left="0.1968503937007874" right="0" top="0.1968503937007874" bottom="0.1968503937007874" header="0.5118110236220472" footer="0.5118110236220472"/>
  <pageSetup horizontalDpi="360" verticalDpi="36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0"/>
  <sheetViews>
    <sheetView zoomScalePageLayoutView="0" workbookViewId="0" topLeftCell="A1">
      <pane ySplit="8" topLeftCell="A60" activePane="bottomLeft" state="frozen"/>
      <selection pane="topLeft" activeCell="B1" sqref="B1"/>
      <selection pane="bottomLeft" activeCell="E8" sqref="E8"/>
    </sheetView>
  </sheetViews>
  <sheetFormatPr defaultColWidth="9.140625" defaultRowHeight="12.75"/>
  <cols>
    <col min="1" max="1" width="7.7109375" style="32" customWidth="1"/>
    <col min="2" max="2" width="21.28125" style="27" customWidth="1"/>
    <col min="3" max="3" width="10.140625" style="27" customWidth="1"/>
    <col min="4" max="4" width="9.00390625" style="32" customWidth="1"/>
    <col min="5" max="5" width="12.00390625" style="27" customWidth="1"/>
    <col min="6" max="6" width="11.28125" style="27" customWidth="1"/>
    <col min="7" max="8" width="10.140625" style="72" customWidth="1"/>
    <col min="9" max="9" width="9.140625" style="35" customWidth="1"/>
    <col min="10" max="10" width="15.7109375" style="27" customWidth="1"/>
    <col min="11" max="11" width="14.7109375" style="27" customWidth="1"/>
    <col min="12" max="12" width="9.28125" style="27" customWidth="1"/>
    <col min="13" max="47" width="5.7109375" style="27" customWidth="1"/>
    <col min="48" max="16384" width="9.140625" style="27" customWidth="1"/>
  </cols>
  <sheetData>
    <row r="1" spans="1:12" ht="15.75">
      <c r="A1" s="14" t="s">
        <v>196</v>
      </c>
      <c r="B1" s="15" t="s">
        <v>197</v>
      </c>
      <c r="C1" s="16" t="s">
        <v>198</v>
      </c>
      <c r="D1" s="17" t="s">
        <v>199</v>
      </c>
      <c r="E1" s="18" t="s">
        <v>200</v>
      </c>
      <c r="F1" s="33">
        <v>2006</v>
      </c>
      <c r="G1" s="74" t="s">
        <v>1</v>
      </c>
      <c r="I1" s="20" t="s">
        <v>95</v>
      </c>
      <c r="J1" s="12" t="s">
        <v>89</v>
      </c>
      <c r="K1" s="12" t="s">
        <v>94</v>
      </c>
      <c r="L1" s="40"/>
    </row>
    <row r="2" spans="4:12" ht="15.75">
      <c r="D2" s="33"/>
      <c r="E2" s="19"/>
      <c r="F2" s="34"/>
      <c r="J2" s="12" t="s">
        <v>90</v>
      </c>
      <c r="K2" s="12" t="s">
        <v>408</v>
      </c>
      <c r="L2" s="40"/>
    </row>
    <row r="3" spans="4:11" ht="15.75">
      <c r="D3" s="33"/>
      <c r="F3" s="34"/>
      <c r="J3" s="12" t="s">
        <v>91</v>
      </c>
      <c r="K3" s="12" t="s">
        <v>409</v>
      </c>
    </row>
    <row r="4" spans="1:11" s="28" customFormat="1" ht="15.75">
      <c r="A4" s="32"/>
      <c r="B4" s="25" t="s">
        <v>294</v>
      </c>
      <c r="C4" s="27"/>
      <c r="D4" s="32"/>
      <c r="E4" s="27"/>
      <c r="F4" s="27"/>
      <c r="G4" s="72"/>
      <c r="H4" s="72"/>
      <c r="I4" s="35"/>
      <c r="J4" s="12" t="s">
        <v>92</v>
      </c>
      <c r="K4" s="12" t="s">
        <v>410</v>
      </c>
    </row>
    <row r="5" spans="1:11" ht="26.25">
      <c r="A5" s="36"/>
      <c r="B5" s="37"/>
      <c r="C5" s="38" t="s">
        <v>0</v>
      </c>
      <c r="D5" s="71" t="s">
        <v>95</v>
      </c>
      <c r="E5" s="37" t="s">
        <v>193</v>
      </c>
      <c r="F5" s="37" t="s">
        <v>194</v>
      </c>
      <c r="G5" s="73" t="s">
        <v>170</v>
      </c>
      <c r="H5" s="73" t="s">
        <v>49</v>
      </c>
      <c r="I5" s="39" t="s">
        <v>2</v>
      </c>
      <c r="J5" s="12" t="s">
        <v>93</v>
      </c>
      <c r="K5" s="13" t="s">
        <v>411</v>
      </c>
    </row>
    <row r="8" spans="2:48" ht="21" customHeight="1">
      <c r="B8" s="75"/>
      <c r="C8" s="75" t="s">
        <v>407</v>
      </c>
      <c r="D8" s="76" t="s">
        <v>406</v>
      </c>
      <c r="E8" s="75" t="s">
        <v>193</v>
      </c>
      <c r="F8" s="75" t="s">
        <v>194</v>
      </c>
      <c r="G8" s="77" t="s">
        <v>170</v>
      </c>
      <c r="H8" s="77" t="s">
        <v>49</v>
      </c>
      <c r="I8" s="35" t="s">
        <v>2</v>
      </c>
      <c r="L8" s="30">
        <v>1</v>
      </c>
      <c r="M8" s="30">
        <v>2</v>
      </c>
      <c r="N8" s="30">
        <v>3</v>
      </c>
      <c r="O8" s="30">
        <v>4</v>
      </c>
      <c r="P8" s="30">
        <v>5</v>
      </c>
      <c r="Q8" s="30">
        <v>6</v>
      </c>
      <c r="R8" s="30">
        <v>7</v>
      </c>
      <c r="S8" s="30">
        <v>8</v>
      </c>
      <c r="T8" s="30">
        <v>9</v>
      </c>
      <c r="U8" s="30">
        <v>10</v>
      </c>
      <c r="V8" s="30">
        <v>11</v>
      </c>
      <c r="W8" s="30">
        <v>12</v>
      </c>
      <c r="X8" s="30">
        <v>13</v>
      </c>
      <c r="Y8" s="30">
        <v>14</v>
      </c>
      <c r="Z8" s="30">
        <v>15</v>
      </c>
      <c r="AA8" s="30">
        <v>16</v>
      </c>
      <c r="AB8" s="30">
        <v>17</v>
      </c>
      <c r="AC8" s="30">
        <v>18</v>
      </c>
      <c r="AD8" s="30">
        <v>19</v>
      </c>
      <c r="AE8" s="30">
        <v>20</v>
      </c>
      <c r="AF8" s="30">
        <v>21</v>
      </c>
      <c r="AG8" s="30">
        <v>22</v>
      </c>
      <c r="AH8" s="30">
        <v>23</v>
      </c>
      <c r="AI8" s="30">
        <v>24</v>
      </c>
      <c r="AJ8" s="30">
        <v>25</v>
      </c>
      <c r="AK8" s="30">
        <v>26</v>
      </c>
      <c r="AL8" s="30">
        <v>27</v>
      </c>
      <c r="AM8" s="30">
        <v>28</v>
      </c>
      <c r="AN8" s="30">
        <v>29</v>
      </c>
      <c r="AO8" s="30">
        <v>30</v>
      </c>
      <c r="AP8" s="30">
        <v>31</v>
      </c>
      <c r="AQ8" s="30">
        <v>32</v>
      </c>
      <c r="AR8" s="30">
        <v>33</v>
      </c>
      <c r="AS8" s="30">
        <v>34</v>
      </c>
      <c r="AT8" s="30">
        <v>35</v>
      </c>
      <c r="AU8" s="30">
        <v>36</v>
      </c>
      <c r="AV8" s="32" t="s">
        <v>422</v>
      </c>
    </row>
    <row r="9" spans="1:48" s="47" customFormat="1" ht="15">
      <c r="A9" s="46" t="s">
        <v>201</v>
      </c>
      <c r="B9" s="47" t="s">
        <v>249</v>
      </c>
      <c r="C9" s="81" t="s">
        <v>197</v>
      </c>
      <c r="D9" s="46">
        <v>8</v>
      </c>
      <c r="E9" s="47" t="s">
        <v>171</v>
      </c>
      <c r="F9" s="82">
        <v>34802</v>
      </c>
      <c r="G9" s="83">
        <v>1995</v>
      </c>
      <c r="H9" s="83">
        <f aca="true" t="shared" si="0" ref="H9:H78">$F$1-G9</f>
        <v>11</v>
      </c>
      <c r="I9" s="84"/>
      <c r="AV9" s="83">
        <f>SUM(L9:AU9)</f>
        <v>0</v>
      </c>
    </row>
    <row r="10" spans="1:48" s="47" customFormat="1" ht="15">
      <c r="A10" s="46" t="s">
        <v>201</v>
      </c>
      <c r="B10" s="47" t="s">
        <v>251</v>
      </c>
      <c r="C10" s="81" t="s">
        <v>197</v>
      </c>
      <c r="D10" s="46">
        <v>7</v>
      </c>
      <c r="E10" s="47" t="s">
        <v>329</v>
      </c>
      <c r="F10" s="82">
        <v>34737</v>
      </c>
      <c r="G10" s="83">
        <v>1995</v>
      </c>
      <c r="H10" s="83">
        <f>$F$1-G10</f>
        <v>11</v>
      </c>
      <c r="I10" s="84">
        <v>5</v>
      </c>
      <c r="L10" s="47">
        <v>1</v>
      </c>
      <c r="P10" s="47">
        <v>1</v>
      </c>
      <c r="R10" s="47">
        <v>1</v>
      </c>
      <c r="V10" s="47">
        <v>1</v>
      </c>
      <c r="X10" s="47">
        <v>1</v>
      </c>
      <c r="AB10" s="47">
        <v>1</v>
      </c>
      <c r="AD10" s="47">
        <v>1</v>
      </c>
      <c r="AH10" s="47">
        <v>1</v>
      </c>
      <c r="AN10" s="47">
        <v>1</v>
      </c>
      <c r="AT10" s="47">
        <v>1</v>
      </c>
      <c r="AV10" s="83">
        <f aca="true" t="shared" si="1" ref="AV10:AV74">SUM(L10:AU10)</f>
        <v>10</v>
      </c>
    </row>
    <row r="11" spans="1:48" s="47" customFormat="1" ht="15">
      <c r="A11" s="46" t="s">
        <v>201</v>
      </c>
      <c r="B11" s="47" t="s">
        <v>399</v>
      </c>
      <c r="C11" s="85" t="s">
        <v>196</v>
      </c>
      <c r="D11" s="46">
        <v>1</v>
      </c>
      <c r="E11" s="47" t="s">
        <v>179</v>
      </c>
      <c r="F11" s="82">
        <v>37249</v>
      </c>
      <c r="G11" s="83">
        <v>2001</v>
      </c>
      <c r="H11" s="83">
        <f t="shared" si="0"/>
        <v>5</v>
      </c>
      <c r="I11" s="84"/>
      <c r="AV11" s="83">
        <f t="shared" si="1"/>
        <v>0</v>
      </c>
    </row>
    <row r="12" spans="1:48" s="47" customFormat="1" ht="15">
      <c r="A12" s="46" t="s">
        <v>201</v>
      </c>
      <c r="B12" s="47" t="s">
        <v>238</v>
      </c>
      <c r="C12" s="81" t="s">
        <v>197</v>
      </c>
      <c r="D12" s="46">
        <v>7</v>
      </c>
      <c r="E12" s="47" t="s">
        <v>329</v>
      </c>
      <c r="F12" s="82">
        <v>35115</v>
      </c>
      <c r="G12" s="83">
        <v>1996</v>
      </c>
      <c r="H12" s="83">
        <f>$F$1-G12</f>
        <v>10</v>
      </c>
      <c r="I12" s="84">
        <v>3</v>
      </c>
      <c r="L12" s="47">
        <v>1</v>
      </c>
      <c r="P12" s="47">
        <v>1</v>
      </c>
      <c r="R12" s="47">
        <v>1</v>
      </c>
      <c r="X12" s="47">
        <v>1</v>
      </c>
      <c r="AB12" s="47">
        <v>1</v>
      </c>
      <c r="AD12" s="47">
        <v>1</v>
      </c>
      <c r="AV12" s="83">
        <f t="shared" si="1"/>
        <v>6</v>
      </c>
    </row>
    <row r="13" spans="1:48" s="47" customFormat="1" ht="15">
      <c r="A13" s="46" t="s">
        <v>201</v>
      </c>
      <c r="B13" s="47" t="s">
        <v>373</v>
      </c>
      <c r="C13" s="86" t="s">
        <v>198</v>
      </c>
      <c r="D13" s="46">
        <v>6</v>
      </c>
      <c r="E13" s="47" t="s">
        <v>176</v>
      </c>
      <c r="F13" s="82">
        <v>34646</v>
      </c>
      <c r="G13" s="83">
        <v>1994</v>
      </c>
      <c r="H13" s="83">
        <f t="shared" si="0"/>
        <v>12</v>
      </c>
      <c r="I13" s="84">
        <v>1</v>
      </c>
      <c r="AN13" s="47">
        <v>1</v>
      </c>
      <c r="AT13" s="47">
        <v>1</v>
      </c>
      <c r="AV13" s="83">
        <f t="shared" si="1"/>
        <v>2</v>
      </c>
    </row>
    <row r="14" spans="1:48" s="47" customFormat="1" ht="15">
      <c r="A14" s="46" t="s">
        <v>201</v>
      </c>
      <c r="B14" s="47" t="s">
        <v>352</v>
      </c>
      <c r="C14" s="85" t="s">
        <v>196</v>
      </c>
      <c r="D14" s="46">
        <v>2</v>
      </c>
      <c r="E14" s="47" t="s">
        <v>180</v>
      </c>
      <c r="F14" s="82">
        <v>35841</v>
      </c>
      <c r="G14" s="83">
        <v>1998</v>
      </c>
      <c r="H14" s="83">
        <f>$F$1-G14</f>
        <v>8</v>
      </c>
      <c r="I14" s="84">
        <v>1</v>
      </c>
      <c r="AK14" s="47">
        <v>1</v>
      </c>
      <c r="AL14" s="47">
        <v>1</v>
      </c>
      <c r="AV14" s="83">
        <f t="shared" si="1"/>
        <v>2</v>
      </c>
    </row>
    <row r="15" spans="1:48" s="47" customFormat="1" ht="15">
      <c r="A15" s="46" t="s">
        <v>201</v>
      </c>
      <c r="B15" s="47" t="s">
        <v>165</v>
      </c>
      <c r="C15" s="87" t="s">
        <v>200</v>
      </c>
      <c r="D15" s="46">
        <v>10</v>
      </c>
      <c r="E15" s="47" t="s">
        <v>175</v>
      </c>
      <c r="F15" s="82">
        <v>22818</v>
      </c>
      <c r="G15" s="83">
        <v>1962</v>
      </c>
      <c r="H15" s="83">
        <f t="shared" si="0"/>
        <v>44</v>
      </c>
      <c r="I15" s="84">
        <v>4</v>
      </c>
      <c r="R15" s="47">
        <v>1</v>
      </c>
      <c r="V15" s="47">
        <v>1</v>
      </c>
      <c r="X15" s="47">
        <v>1</v>
      </c>
      <c r="AB15" s="47">
        <v>1</v>
      </c>
      <c r="AD15" s="47">
        <v>1</v>
      </c>
      <c r="AN15" s="47">
        <v>1</v>
      </c>
      <c r="AR15" s="47">
        <v>1</v>
      </c>
      <c r="AT15" s="47">
        <v>1</v>
      </c>
      <c r="AV15" s="83">
        <f t="shared" si="1"/>
        <v>8</v>
      </c>
    </row>
    <row r="16" spans="1:48" s="47" customFormat="1" ht="15">
      <c r="A16" s="46" t="s">
        <v>201</v>
      </c>
      <c r="B16" s="47" t="s">
        <v>372</v>
      </c>
      <c r="C16" s="81" t="s">
        <v>197</v>
      </c>
      <c r="D16" s="46">
        <v>6</v>
      </c>
      <c r="E16" s="47" t="s">
        <v>176</v>
      </c>
      <c r="F16" s="82">
        <v>35149</v>
      </c>
      <c r="G16" s="83">
        <v>1996</v>
      </c>
      <c r="H16" s="83">
        <f t="shared" si="0"/>
        <v>10</v>
      </c>
      <c r="I16" s="84">
        <v>1</v>
      </c>
      <c r="AN16" s="47">
        <v>1</v>
      </c>
      <c r="AT16" s="47">
        <v>1</v>
      </c>
      <c r="AV16" s="83">
        <f t="shared" si="1"/>
        <v>2</v>
      </c>
    </row>
    <row r="17" spans="1:48" s="47" customFormat="1" ht="15">
      <c r="A17" s="46" t="s">
        <v>201</v>
      </c>
      <c r="B17" s="47" t="s">
        <v>205</v>
      </c>
      <c r="C17" s="85" t="s">
        <v>196</v>
      </c>
      <c r="D17" s="46">
        <v>2</v>
      </c>
      <c r="E17" s="47" t="s">
        <v>180</v>
      </c>
      <c r="F17" s="82">
        <v>36675</v>
      </c>
      <c r="G17" s="83">
        <v>2000</v>
      </c>
      <c r="H17" s="83">
        <f t="shared" si="0"/>
        <v>6</v>
      </c>
      <c r="I17" s="84"/>
      <c r="AV17" s="83">
        <f t="shared" si="1"/>
        <v>0</v>
      </c>
    </row>
    <row r="18" spans="1:48" s="47" customFormat="1" ht="15">
      <c r="A18" s="46" t="s">
        <v>201</v>
      </c>
      <c r="B18" s="47" t="s">
        <v>290</v>
      </c>
      <c r="C18" s="86" t="s">
        <v>198</v>
      </c>
      <c r="D18" s="46">
        <v>7</v>
      </c>
      <c r="E18" s="47" t="s">
        <v>329</v>
      </c>
      <c r="F18" s="82">
        <v>34550</v>
      </c>
      <c r="G18" s="83">
        <v>1994</v>
      </c>
      <c r="H18" s="83">
        <f t="shared" si="0"/>
        <v>12</v>
      </c>
      <c r="I18" s="84">
        <v>1.5</v>
      </c>
      <c r="X18" s="47">
        <v>1</v>
      </c>
      <c r="AB18" s="47">
        <v>1</v>
      </c>
      <c r="AN18" s="47">
        <v>1</v>
      </c>
      <c r="AV18" s="83">
        <f t="shared" si="1"/>
        <v>3</v>
      </c>
    </row>
    <row r="19" spans="1:48" s="47" customFormat="1" ht="15">
      <c r="A19" s="46" t="s">
        <v>201</v>
      </c>
      <c r="B19" s="47" t="s">
        <v>243</v>
      </c>
      <c r="C19" s="81" t="s">
        <v>197</v>
      </c>
      <c r="D19" s="46">
        <v>7</v>
      </c>
      <c r="E19" s="47" t="s">
        <v>329</v>
      </c>
      <c r="F19" s="82">
        <v>35165</v>
      </c>
      <c r="G19" s="83">
        <v>1996</v>
      </c>
      <c r="H19" s="83">
        <f t="shared" si="0"/>
        <v>10</v>
      </c>
      <c r="I19" s="84">
        <v>5</v>
      </c>
      <c r="L19" s="47">
        <v>1</v>
      </c>
      <c r="P19" s="47">
        <v>1</v>
      </c>
      <c r="R19" s="47">
        <v>1</v>
      </c>
      <c r="V19" s="47">
        <v>1</v>
      </c>
      <c r="X19" s="47">
        <v>1</v>
      </c>
      <c r="AB19" s="47">
        <v>1</v>
      </c>
      <c r="AD19" s="47">
        <v>1</v>
      </c>
      <c r="AH19" s="47">
        <v>1</v>
      </c>
      <c r="AN19" s="47">
        <v>1</v>
      </c>
      <c r="AT19" s="47">
        <v>1</v>
      </c>
      <c r="AV19" s="83">
        <f t="shared" si="1"/>
        <v>10</v>
      </c>
    </row>
    <row r="20" spans="1:48" s="47" customFormat="1" ht="15">
      <c r="A20" s="46" t="s">
        <v>201</v>
      </c>
      <c r="B20" s="47" t="s">
        <v>68</v>
      </c>
      <c r="C20" s="88" t="s">
        <v>199</v>
      </c>
      <c r="D20" s="46">
        <v>9</v>
      </c>
      <c r="E20" s="47" t="s">
        <v>174</v>
      </c>
      <c r="F20" s="82">
        <v>33383</v>
      </c>
      <c r="G20" s="83">
        <v>1991</v>
      </c>
      <c r="H20" s="83">
        <f t="shared" si="0"/>
        <v>15</v>
      </c>
      <c r="I20" s="84">
        <v>4.5</v>
      </c>
      <c r="L20" s="47">
        <v>1</v>
      </c>
      <c r="P20" s="47">
        <v>1</v>
      </c>
      <c r="R20" s="47">
        <v>1</v>
      </c>
      <c r="V20" s="47">
        <v>1</v>
      </c>
      <c r="X20" s="47">
        <v>1</v>
      </c>
      <c r="AB20" s="47">
        <v>1</v>
      </c>
      <c r="AD20" s="47">
        <v>1</v>
      </c>
      <c r="AN20" s="47">
        <v>1</v>
      </c>
      <c r="AT20" s="47">
        <v>1</v>
      </c>
      <c r="AV20" s="83">
        <f t="shared" si="1"/>
        <v>9</v>
      </c>
    </row>
    <row r="21" spans="1:48" s="47" customFormat="1" ht="15">
      <c r="A21" s="46" t="s">
        <v>201</v>
      </c>
      <c r="B21" s="47" t="s">
        <v>341</v>
      </c>
      <c r="C21" s="85" t="s">
        <v>196</v>
      </c>
      <c r="D21" s="46">
        <v>1</v>
      </c>
      <c r="E21" s="47" t="s">
        <v>179</v>
      </c>
      <c r="F21" s="82">
        <v>36817</v>
      </c>
      <c r="G21" s="83">
        <v>2000</v>
      </c>
      <c r="H21" s="83">
        <f t="shared" si="0"/>
        <v>6</v>
      </c>
      <c r="I21" s="84">
        <v>0.5</v>
      </c>
      <c r="AJ21" s="47">
        <v>1</v>
      </c>
      <c r="AV21" s="83">
        <f t="shared" si="1"/>
        <v>1</v>
      </c>
    </row>
    <row r="22" spans="1:48" s="47" customFormat="1" ht="15">
      <c r="A22" s="46" t="s">
        <v>201</v>
      </c>
      <c r="B22" s="47" t="s">
        <v>335</v>
      </c>
      <c r="C22" s="86" t="s">
        <v>198</v>
      </c>
      <c r="D22" s="46">
        <v>7</v>
      </c>
      <c r="E22" s="47" t="s">
        <v>329</v>
      </c>
      <c r="F22" s="82">
        <v>33994</v>
      </c>
      <c r="G22" s="83">
        <v>1993</v>
      </c>
      <c r="H22" s="83">
        <f t="shared" si="0"/>
        <v>13</v>
      </c>
      <c r="I22" s="84"/>
      <c r="AV22" s="83">
        <f t="shared" si="1"/>
        <v>0</v>
      </c>
    </row>
    <row r="23" spans="1:48" s="47" customFormat="1" ht="15">
      <c r="A23" s="46" t="s">
        <v>201</v>
      </c>
      <c r="B23" s="47" t="s">
        <v>259</v>
      </c>
      <c r="C23" s="86" t="s">
        <v>198</v>
      </c>
      <c r="D23" s="46">
        <v>9</v>
      </c>
      <c r="E23" s="47" t="s">
        <v>174</v>
      </c>
      <c r="F23" s="82">
        <v>34436</v>
      </c>
      <c r="G23" s="83">
        <v>1994</v>
      </c>
      <c r="H23" s="83">
        <f t="shared" si="0"/>
        <v>12</v>
      </c>
      <c r="I23" s="84">
        <v>5</v>
      </c>
      <c r="L23" s="47">
        <v>1</v>
      </c>
      <c r="P23" s="47">
        <v>1</v>
      </c>
      <c r="R23" s="47">
        <v>1</v>
      </c>
      <c r="V23" s="47">
        <v>1</v>
      </c>
      <c r="X23" s="47">
        <v>1</v>
      </c>
      <c r="AB23" s="47">
        <v>1</v>
      </c>
      <c r="AD23" s="47">
        <v>1</v>
      </c>
      <c r="AH23" s="47">
        <v>1</v>
      </c>
      <c r="AN23" s="47">
        <v>1</v>
      </c>
      <c r="AT23" s="47">
        <v>1</v>
      </c>
      <c r="AV23" s="83">
        <f t="shared" si="1"/>
        <v>10</v>
      </c>
    </row>
    <row r="24" spans="1:48" s="47" customFormat="1" ht="15">
      <c r="A24" s="46" t="s">
        <v>201</v>
      </c>
      <c r="B24" s="47" t="s">
        <v>240</v>
      </c>
      <c r="C24" s="81" t="s">
        <v>197</v>
      </c>
      <c r="D24" s="46">
        <v>6</v>
      </c>
      <c r="E24" s="47" t="s">
        <v>176</v>
      </c>
      <c r="F24" s="82">
        <v>35280</v>
      </c>
      <c r="G24" s="83">
        <v>1996</v>
      </c>
      <c r="H24" s="83">
        <f t="shared" si="0"/>
        <v>10</v>
      </c>
      <c r="I24" s="84">
        <v>2.5</v>
      </c>
      <c r="L24" s="47">
        <v>1</v>
      </c>
      <c r="V24" s="47">
        <v>1</v>
      </c>
      <c r="X24" s="47">
        <v>1</v>
      </c>
      <c r="AB24" s="47">
        <v>1</v>
      </c>
      <c r="AD24" s="47">
        <v>1</v>
      </c>
      <c r="AV24" s="83">
        <f t="shared" si="1"/>
        <v>5</v>
      </c>
    </row>
    <row r="25" spans="1:48" s="47" customFormat="1" ht="15">
      <c r="A25" s="46" t="s">
        <v>201</v>
      </c>
      <c r="B25" s="47" t="s">
        <v>273</v>
      </c>
      <c r="C25" s="88" t="s">
        <v>199</v>
      </c>
      <c r="D25" s="46">
        <v>9</v>
      </c>
      <c r="E25" s="47" t="s">
        <v>174</v>
      </c>
      <c r="F25" s="82">
        <v>33326</v>
      </c>
      <c r="G25" s="83">
        <v>1991</v>
      </c>
      <c r="H25" s="83">
        <f t="shared" si="0"/>
        <v>15</v>
      </c>
      <c r="I25" s="84">
        <v>5</v>
      </c>
      <c r="L25" s="47">
        <v>1</v>
      </c>
      <c r="P25" s="47">
        <v>1</v>
      </c>
      <c r="R25" s="47">
        <v>1</v>
      </c>
      <c r="V25" s="47">
        <v>1</v>
      </c>
      <c r="X25" s="47">
        <v>1</v>
      </c>
      <c r="AB25" s="47">
        <v>1</v>
      </c>
      <c r="AD25" s="47">
        <v>1</v>
      </c>
      <c r="AH25" s="47">
        <v>1</v>
      </c>
      <c r="AN25" s="47">
        <v>1</v>
      </c>
      <c r="AT25" s="47">
        <v>1</v>
      </c>
      <c r="AV25" s="83">
        <f t="shared" si="1"/>
        <v>10</v>
      </c>
    </row>
    <row r="26" spans="1:48" s="47" customFormat="1" ht="15">
      <c r="A26" s="46" t="s">
        <v>201</v>
      </c>
      <c r="B26" s="47" t="s">
        <v>283</v>
      </c>
      <c r="C26" s="87" t="s">
        <v>200</v>
      </c>
      <c r="D26" s="46">
        <v>10</v>
      </c>
      <c r="E26" s="47" t="s">
        <v>175</v>
      </c>
      <c r="F26" s="82">
        <v>24184</v>
      </c>
      <c r="G26" s="83">
        <v>1966</v>
      </c>
      <c r="H26" s="83">
        <f t="shared" si="0"/>
        <v>40</v>
      </c>
      <c r="I26" s="84"/>
      <c r="AV26" s="83">
        <f t="shared" si="1"/>
        <v>0</v>
      </c>
    </row>
    <row r="27" spans="1:48" s="47" customFormat="1" ht="15">
      <c r="A27" s="46" t="s">
        <v>201</v>
      </c>
      <c r="B27" s="47" t="s">
        <v>215</v>
      </c>
      <c r="C27" s="85" t="s">
        <v>196</v>
      </c>
      <c r="D27" s="46">
        <v>2</v>
      </c>
      <c r="E27" s="47" t="s">
        <v>180</v>
      </c>
      <c r="F27" s="82">
        <v>36151</v>
      </c>
      <c r="G27" s="83">
        <v>1998</v>
      </c>
      <c r="H27" s="83">
        <f t="shared" si="0"/>
        <v>8</v>
      </c>
      <c r="I27" s="84"/>
      <c r="AV27" s="83">
        <f t="shared" si="1"/>
        <v>0</v>
      </c>
    </row>
    <row r="28" spans="1:48" s="47" customFormat="1" ht="15">
      <c r="A28" s="46" t="s">
        <v>201</v>
      </c>
      <c r="B28" s="47" t="s">
        <v>206</v>
      </c>
      <c r="C28" s="85" t="s">
        <v>196</v>
      </c>
      <c r="D28" s="46">
        <v>1</v>
      </c>
      <c r="E28" s="47" t="s">
        <v>179</v>
      </c>
      <c r="F28" s="82">
        <v>36787</v>
      </c>
      <c r="G28" s="83">
        <v>2000</v>
      </c>
      <c r="H28" s="83">
        <f t="shared" si="0"/>
        <v>6</v>
      </c>
      <c r="I28" s="84"/>
      <c r="AV28" s="83">
        <f t="shared" si="1"/>
        <v>0</v>
      </c>
    </row>
    <row r="29" spans="1:48" s="47" customFormat="1" ht="15">
      <c r="A29" s="46" t="s">
        <v>201</v>
      </c>
      <c r="B29" s="47" t="s">
        <v>349</v>
      </c>
      <c r="C29" s="85" t="s">
        <v>196</v>
      </c>
      <c r="D29" s="46">
        <v>2</v>
      </c>
      <c r="E29" s="47" t="s">
        <v>180</v>
      </c>
      <c r="F29" s="82">
        <v>35581</v>
      </c>
      <c r="G29" s="83">
        <v>1997</v>
      </c>
      <c r="H29" s="83">
        <f t="shared" si="0"/>
        <v>9</v>
      </c>
      <c r="I29" s="84"/>
      <c r="AV29" s="83">
        <f t="shared" si="1"/>
        <v>0</v>
      </c>
    </row>
    <row r="30" spans="1:48" s="47" customFormat="1" ht="15">
      <c r="A30" s="46" t="s">
        <v>201</v>
      </c>
      <c r="B30" s="47" t="s">
        <v>275</v>
      </c>
      <c r="C30" s="88" t="s">
        <v>199</v>
      </c>
      <c r="D30" s="46">
        <v>9</v>
      </c>
      <c r="E30" s="47" t="s">
        <v>174</v>
      </c>
      <c r="F30" s="82">
        <v>33541</v>
      </c>
      <c r="G30" s="83">
        <v>1991</v>
      </c>
      <c r="H30" s="83">
        <f t="shared" si="0"/>
        <v>15</v>
      </c>
      <c r="I30" s="84"/>
      <c r="AV30" s="83">
        <f t="shared" si="1"/>
        <v>0</v>
      </c>
    </row>
    <row r="31" spans="1:48" s="47" customFormat="1" ht="15">
      <c r="A31" s="46" t="s">
        <v>201</v>
      </c>
      <c r="B31" s="47" t="s">
        <v>381</v>
      </c>
      <c r="D31" s="46">
        <v>5</v>
      </c>
      <c r="E31" s="47" t="s">
        <v>172</v>
      </c>
      <c r="G31" s="83"/>
      <c r="H31" s="83">
        <f t="shared" si="0"/>
        <v>2006</v>
      </c>
      <c r="I31" s="84"/>
      <c r="AV31" s="83">
        <f t="shared" si="1"/>
        <v>0</v>
      </c>
    </row>
    <row r="32" spans="1:48" s="47" customFormat="1" ht="15">
      <c r="A32" s="46" t="s">
        <v>201</v>
      </c>
      <c r="B32" s="47" t="s">
        <v>382</v>
      </c>
      <c r="C32" s="85" t="s">
        <v>196</v>
      </c>
      <c r="D32" s="46">
        <v>1</v>
      </c>
      <c r="E32" s="47" t="s">
        <v>179</v>
      </c>
      <c r="F32" s="82">
        <v>37450</v>
      </c>
      <c r="G32" s="83">
        <v>2002</v>
      </c>
      <c r="H32" s="83">
        <f t="shared" si="0"/>
        <v>4</v>
      </c>
      <c r="I32" s="84"/>
      <c r="AV32" s="83">
        <f t="shared" si="1"/>
        <v>0</v>
      </c>
    </row>
    <row r="33" spans="1:48" s="47" customFormat="1" ht="15">
      <c r="A33" s="46" t="s">
        <v>201</v>
      </c>
      <c r="B33" s="47" t="s">
        <v>371</v>
      </c>
      <c r="C33" s="85" t="s">
        <v>196</v>
      </c>
      <c r="D33" s="46">
        <v>3</v>
      </c>
      <c r="E33" s="47" t="s">
        <v>177</v>
      </c>
      <c r="F33" s="82">
        <v>36067</v>
      </c>
      <c r="G33" s="83">
        <v>1998</v>
      </c>
      <c r="H33" s="83">
        <f t="shared" si="0"/>
        <v>8</v>
      </c>
      <c r="I33" s="84"/>
      <c r="AV33" s="83">
        <f t="shared" si="1"/>
        <v>0</v>
      </c>
    </row>
    <row r="34" spans="1:48" s="47" customFormat="1" ht="15">
      <c r="A34" s="46" t="s">
        <v>201</v>
      </c>
      <c r="B34" s="47" t="s">
        <v>393</v>
      </c>
      <c r="C34" s="85" t="s">
        <v>196</v>
      </c>
      <c r="D34" s="46">
        <v>2</v>
      </c>
      <c r="E34" s="47" t="s">
        <v>180</v>
      </c>
      <c r="F34" s="91">
        <v>36107</v>
      </c>
      <c r="G34" s="83">
        <v>1998</v>
      </c>
      <c r="H34" s="83">
        <f t="shared" si="0"/>
        <v>8</v>
      </c>
      <c r="I34" s="84">
        <v>2</v>
      </c>
      <c r="T34" s="47">
        <v>1</v>
      </c>
      <c r="AK34" s="47">
        <v>1</v>
      </c>
      <c r="AL34" s="47">
        <v>1</v>
      </c>
      <c r="AP34" s="47">
        <v>1</v>
      </c>
      <c r="AV34" s="83">
        <f t="shared" si="1"/>
        <v>4</v>
      </c>
    </row>
    <row r="35" spans="1:48" s="47" customFormat="1" ht="15">
      <c r="A35" s="46" t="s">
        <v>201</v>
      </c>
      <c r="B35" s="47" t="s">
        <v>365</v>
      </c>
      <c r="C35" s="87" t="s">
        <v>200</v>
      </c>
      <c r="D35" s="89"/>
      <c r="E35" s="90"/>
      <c r="F35" s="82">
        <v>28671</v>
      </c>
      <c r="G35" s="83">
        <v>1978</v>
      </c>
      <c r="H35" s="83">
        <f t="shared" si="0"/>
        <v>28</v>
      </c>
      <c r="I35" s="84"/>
      <c r="AV35" s="83">
        <f t="shared" si="1"/>
        <v>0</v>
      </c>
    </row>
    <row r="36" spans="1:48" s="47" customFormat="1" ht="15">
      <c r="A36" s="46" t="s">
        <v>201</v>
      </c>
      <c r="B36" s="47" t="s">
        <v>342</v>
      </c>
      <c r="D36" s="46">
        <v>1</v>
      </c>
      <c r="E36" s="47" t="s">
        <v>179</v>
      </c>
      <c r="G36" s="83"/>
      <c r="H36" s="83">
        <f t="shared" si="0"/>
        <v>2006</v>
      </c>
      <c r="I36" s="84"/>
      <c r="AV36" s="83">
        <f t="shared" si="1"/>
        <v>0</v>
      </c>
    </row>
    <row r="37" spans="1:48" s="47" customFormat="1" ht="15">
      <c r="A37" s="46" t="s">
        <v>201</v>
      </c>
      <c r="B37" s="47" t="s">
        <v>210</v>
      </c>
      <c r="D37" s="46">
        <v>2</v>
      </c>
      <c r="E37" s="47" t="s">
        <v>180</v>
      </c>
      <c r="G37" s="83"/>
      <c r="H37" s="83">
        <f t="shared" si="0"/>
        <v>2006</v>
      </c>
      <c r="I37" s="84"/>
      <c r="AV37" s="83">
        <f t="shared" si="1"/>
        <v>0</v>
      </c>
    </row>
    <row r="38" spans="1:48" s="47" customFormat="1" ht="15">
      <c r="A38" s="46" t="s">
        <v>201</v>
      </c>
      <c r="B38" s="47" t="s">
        <v>419</v>
      </c>
      <c r="C38" s="85" t="s">
        <v>196</v>
      </c>
      <c r="D38" s="46">
        <v>1</v>
      </c>
      <c r="E38" s="47" t="s">
        <v>179</v>
      </c>
      <c r="F38" s="82">
        <v>37102</v>
      </c>
      <c r="G38" s="83">
        <v>2001</v>
      </c>
      <c r="H38" s="83">
        <f t="shared" si="0"/>
        <v>5</v>
      </c>
      <c r="I38" s="84">
        <v>0.5</v>
      </c>
      <c r="AJ38" s="47">
        <v>1</v>
      </c>
      <c r="AV38" s="83">
        <f t="shared" si="1"/>
        <v>1</v>
      </c>
    </row>
    <row r="39" spans="1:48" s="47" customFormat="1" ht="15">
      <c r="A39" s="46" t="s">
        <v>201</v>
      </c>
      <c r="B39" s="47" t="s">
        <v>272</v>
      </c>
      <c r="C39" s="88" t="s">
        <v>199</v>
      </c>
      <c r="D39" s="46">
        <v>8</v>
      </c>
      <c r="E39" s="47" t="s">
        <v>171</v>
      </c>
      <c r="F39" s="82">
        <v>33704</v>
      </c>
      <c r="G39" s="83">
        <v>1992</v>
      </c>
      <c r="H39" s="83">
        <f t="shared" si="0"/>
        <v>14</v>
      </c>
      <c r="I39" s="84"/>
      <c r="AV39" s="83">
        <f t="shared" si="1"/>
        <v>0</v>
      </c>
    </row>
    <row r="40" spans="1:48" s="47" customFormat="1" ht="15">
      <c r="A40" s="46" t="s">
        <v>201</v>
      </c>
      <c r="B40" s="47" t="s">
        <v>333</v>
      </c>
      <c r="C40" s="86" t="s">
        <v>198</v>
      </c>
      <c r="D40" s="46">
        <v>8</v>
      </c>
      <c r="E40" s="47" t="s">
        <v>171</v>
      </c>
      <c r="F40" s="82">
        <v>34414</v>
      </c>
      <c r="G40" s="83">
        <v>1994</v>
      </c>
      <c r="H40" s="83">
        <f t="shared" si="0"/>
        <v>12</v>
      </c>
      <c r="I40" s="84"/>
      <c r="AV40" s="83">
        <f t="shared" si="1"/>
        <v>0</v>
      </c>
    </row>
    <row r="41" spans="1:48" s="47" customFormat="1" ht="15">
      <c r="A41" s="46" t="s">
        <v>201</v>
      </c>
      <c r="B41" s="47" t="s">
        <v>364</v>
      </c>
      <c r="C41" s="86" t="s">
        <v>198</v>
      </c>
      <c r="D41" s="46">
        <v>6</v>
      </c>
      <c r="E41" s="47" t="s">
        <v>176</v>
      </c>
      <c r="F41" s="82">
        <v>34453</v>
      </c>
      <c r="G41" s="83">
        <v>1994</v>
      </c>
      <c r="H41" s="83">
        <f t="shared" si="0"/>
        <v>12</v>
      </c>
      <c r="I41" s="84"/>
      <c r="AV41" s="83">
        <f t="shared" si="1"/>
        <v>0</v>
      </c>
    </row>
    <row r="42" spans="1:48" s="47" customFormat="1" ht="15">
      <c r="A42" s="46" t="s">
        <v>201</v>
      </c>
      <c r="B42" s="47" t="s">
        <v>344</v>
      </c>
      <c r="C42" s="81" t="s">
        <v>197</v>
      </c>
      <c r="D42" s="46">
        <v>5</v>
      </c>
      <c r="E42" s="47" t="s">
        <v>172</v>
      </c>
      <c r="F42" s="82">
        <v>35295</v>
      </c>
      <c r="G42" s="83">
        <v>1996</v>
      </c>
      <c r="H42" s="83">
        <f t="shared" si="0"/>
        <v>10</v>
      </c>
      <c r="I42" s="84"/>
      <c r="AV42" s="83">
        <f t="shared" si="1"/>
        <v>0</v>
      </c>
    </row>
    <row r="43" spans="1:48" s="47" customFormat="1" ht="15">
      <c r="A43" s="46" t="s">
        <v>201</v>
      </c>
      <c r="B43" s="47" t="s">
        <v>360</v>
      </c>
      <c r="D43" s="46">
        <v>4</v>
      </c>
      <c r="E43" s="47" t="s">
        <v>173</v>
      </c>
      <c r="G43" s="83"/>
      <c r="H43" s="83">
        <f t="shared" si="0"/>
        <v>2006</v>
      </c>
      <c r="I43" s="84"/>
      <c r="AV43" s="83">
        <f t="shared" si="1"/>
        <v>0</v>
      </c>
    </row>
    <row r="44" spans="1:48" s="47" customFormat="1" ht="15">
      <c r="A44" s="46" t="s">
        <v>201</v>
      </c>
      <c r="B44" s="47" t="s">
        <v>348</v>
      </c>
      <c r="D44" s="46">
        <v>1</v>
      </c>
      <c r="E44" s="47" t="s">
        <v>179</v>
      </c>
      <c r="F44" s="91">
        <v>38854</v>
      </c>
      <c r="G44" s="83">
        <v>2006</v>
      </c>
      <c r="H44" s="83">
        <f>$F$1-G44</f>
        <v>0</v>
      </c>
      <c r="I44" s="84"/>
      <c r="AV44" s="83">
        <f t="shared" si="1"/>
        <v>0</v>
      </c>
    </row>
    <row r="45" spans="1:48" s="47" customFormat="1" ht="15">
      <c r="A45" s="46" t="s">
        <v>201</v>
      </c>
      <c r="B45" s="47" t="s">
        <v>276</v>
      </c>
      <c r="C45" s="87" t="s">
        <v>200</v>
      </c>
      <c r="D45" s="89"/>
      <c r="E45" s="90"/>
      <c r="F45" s="82">
        <v>32988</v>
      </c>
      <c r="G45" s="83">
        <v>1990</v>
      </c>
      <c r="H45" s="83">
        <f t="shared" si="0"/>
        <v>16</v>
      </c>
      <c r="I45" s="84"/>
      <c r="AV45" s="83">
        <f t="shared" si="1"/>
        <v>0</v>
      </c>
    </row>
    <row r="46" spans="1:48" s="47" customFormat="1" ht="15">
      <c r="A46" s="46" t="s">
        <v>201</v>
      </c>
      <c r="B46" s="47" t="s">
        <v>221</v>
      </c>
      <c r="C46" s="85" t="s">
        <v>196</v>
      </c>
      <c r="D46" s="46">
        <v>2</v>
      </c>
      <c r="E46" s="47" t="s">
        <v>180</v>
      </c>
      <c r="F46" s="82">
        <v>36131</v>
      </c>
      <c r="G46" s="83">
        <v>1998</v>
      </c>
      <c r="H46" s="83">
        <f t="shared" si="0"/>
        <v>8</v>
      </c>
      <c r="I46" s="84">
        <v>3</v>
      </c>
      <c r="N46" s="47">
        <v>1</v>
      </c>
      <c r="T46" s="47">
        <v>1</v>
      </c>
      <c r="AF46" s="47">
        <v>1</v>
      </c>
      <c r="AK46" s="47">
        <v>1</v>
      </c>
      <c r="AL46" s="47">
        <v>1</v>
      </c>
      <c r="AP46" s="47">
        <v>1</v>
      </c>
      <c r="AV46" s="83">
        <f t="shared" si="1"/>
        <v>6</v>
      </c>
    </row>
    <row r="47" spans="1:48" s="47" customFormat="1" ht="15">
      <c r="A47" s="46" t="s">
        <v>201</v>
      </c>
      <c r="B47" s="47" t="s">
        <v>235</v>
      </c>
      <c r="C47" s="85" t="s">
        <v>196</v>
      </c>
      <c r="D47" s="46">
        <v>4</v>
      </c>
      <c r="E47" s="47" t="s">
        <v>173</v>
      </c>
      <c r="F47" s="82">
        <v>35614</v>
      </c>
      <c r="G47" s="83">
        <v>1997</v>
      </c>
      <c r="H47" s="83">
        <f t="shared" si="0"/>
        <v>9</v>
      </c>
      <c r="I47" s="84"/>
      <c r="AV47" s="83">
        <f t="shared" si="1"/>
        <v>0</v>
      </c>
    </row>
    <row r="48" spans="1:48" s="47" customFormat="1" ht="15">
      <c r="A48" s="46" t="s">
        <v>201</v>
      </c>
      <c r="B48" s="47" t="s">
        <v>252</v>
      </c>
      <c r="C48" s="81" t="s">
        <v>197</v>
      </c>
      <c r="D48" s="46">
        <v>7</v>
      </c>
      <c r="E48" s="47" t="s">
        <v>329</v>
      </c>
      <c r="F48" s="82">
        <v>34886</v>
      </c>
      <c r="G48" s="83">
        <v>1995</v>
      </c>
      <c r="H48" s="83">
        <f t="shared" si="0"/>
        <v>11</v>
      </c>
      <c r="I48" s="84">
        <v>4</v>
      </c>
      <c r="L48" s="47">
        <v>1</v>
      </c>
      <c r="P48" s="47">
        <v>1</v>
      </c>
      <c r="R48" s="47">
        <v>1</v>
      </c>
      <c r="V48" s="47">
        <v>1</v>
      </c>
      <c r="X48" s="47">
        <v>1</v>
      </c>
      <c r="AB48" s="47">
        <v>1</v>
      </c>
      <c r="AD48" s="47">
        <v>1</v>
      </c>
      <c r="AN48" s="47">
        <v>1</v>
      </c>
      <c r="AV48" s="83">
        <f t="shared" si="1"/>
        <v>8</v>
      </c>
    </row>
    <row r="49" spans="1:48" s="47" customFormat="1" ht="15">
      <c r="A49" s="46" t="s">
        <v>201</v>
      </c>
      <c r="B49" s="47" t="s">
        <v>391</v>
      </c>
      <c r="C49" s="81" t="s">
        <v>197</v>
      </c>
      <c r="D49" s="46">
        <v>8</v>
      </c>
      <c r="E49" s="47" t="s">
        <v>171</v>
      </c>
      <c r="F49" s="82">
        <v>34775</v>
      </c>
      <c r="G49" s="83">
        <v>1995</v>
      </c>
      <c r="H49" s="83">
        <f t="shared" si="0"/>
        <v>11</v>
      </c>
      <c r="I49" s="84"/>
      <c r="AV49" s="83">
        <f t="shared" si="1"/>
        <v>0</v>
      </c>
    </row>
    <row r="50" spans="1:48" s="47" customFormat="1" ht="15">
      <c r="A50" s="46" t="s">
        <v>201</v>
      </c>
      <c r="B50" s="47" t="s">
        <v>378</v>
      </c>
      <c r="C50" s="87" t="s">
        <v>200</v>
      </c>
      <c r="D50" s="46">
        <v>10</v>
      </c>
      <c r="E50" s="47" t="s">
        <v>175</v>
      </c>
      <c r="F50" s="82">
        <v>20637</v>
      </c>
      <c r="G50" s="83">
        <v>1956</v>
      </c>
      <c r="H50" s="83">
        <f t="shared" si="0"/>
        <v>50</v>
      </c>
      <c r="I50" s="84">
        <v>1</v>
      </c>
      <c r="L50" s="47">
        <v>1</v>
      </c>
      <c r="AR50" s="47">
        <v>1</v>
      </c>
      <c r="AV50" s="83">
        <f t="shared" si="1"/>
        <v>2</v>
      </c>
    </row>
    <row r="51" spans="1:48" s="47" customFormat="1" ht="15">
      <c r="A51" s="46" t="s">
        <v>201</v>
      </c>
      <c r="B51" s="47" t="s">
        <v>362</v>
      </c>
      <c r="C51" s="81" t="s">
        <v>197</v>
      </c>
      <c r="D51" s="46">
        <v>6</v>
      </c>
      <c r="E51" s="48" t="s">
        <v>176</v>
      </c>
      <c r="F51" s="82">
        <v>35269</v>
      </c>
      <c r="G51" s="83">
        <v>1996</v>
      </c>
      <c r="H51" s="83">
        <f t="shared" si="0"/>
        <v>10</v>
      </c>
      <c r="I51" s="84">
        <v>1.5</v>
      </c>
      <c r="L51" s="47">
        <v>1</v>
      </c>
      <c r="X51" s="47">
        <v>1</v>
      </c>
      <c r="AD51" s="47">
        <v>1</v>
      </c>
      <c r="AV51" s="83">
        <f t="shared" si="1"/>
        <v>3</v>
      </c>
    </row>
    <row r="52" spans="1:48" s="47" customFormat="1" ht="15">
      <c r="A52" s="46" t="s">
        <v>201</v>
      </c>
      <c r="B52" s="47" t="s">
        <v>270</v>
      </c>
      <c r="C52" s="88" t="s">
        <v>199</v>
      </c>
      <c r="D52" s="46">
        <v>9</v>
      </c>
      <c r="E52" s="47" t="s">
        <v>174</v>
      </c>
      <c r="F52" s="82">
        <v>33804</v>
      </c>
      <c r="G52" s="83">
        <v>1992</v>
      </c>
      <c r="H52" s="83">
        <f t="shared" si="0"/>
        <v>14</v>
      </c>
      <c r="I52" s="84"/>
      <c r="AV52" s="83">
        <f t="shared" si="1"/>
        <v>0</v>
      </c>
    </row>
    <row r="53" spans="1:48" s="47" customFormat="1" ht="15">
      <c r="A53" s="46" t="s">
        <v>201</v>
      </c>
      <c r="B53" s="47" t="s">
        <v>366</v>
      </c>
      <c r="C53" s="81" t="s">
        <v>197</v>
      </c>
      <c r="D53" s="46">
        <v>6</v>
      </c>
      <c r="E53" s="47" t="s">
        <v>176</v>
      </c>
      <c r="F53" s="82">
        <v>34951</v>
      </c>
      <c r="G53" s="83">
        <v>1995</v>
      </c>
      <c r="H53" s="83">
        <f t="shared" si="0"/>
        <v>11</v>
      </c>
      <c r="I53" s="84"/>
      <c r="AV53" s="83">
        <f t="shared" si="1"/>
        <v>0</v>
      </c>
    </row>
    <row r="54" spans="1:48" s="47" customFormat="1" ht="15">
      <c r="A54" s="46" t="s">
        <v>201</v>
      </c>
      <c r="B54" s="47" t="s">
        <v>246</v>
      </c>
      <c r="C54" s="81" t="s">
        <v>197</v>
      </c>
      <c r="D54" s="46">
        <v>7</v>
      </c>
      <c r="E54" s="47" t="s">
        <v>329</v>
      </c>
      <c r="F54" s="82">
        <v>34955</v>
      </c>
      <c r="G54" s="83">
        <v>1995</v>
      </c>
      <c r="H54" s="83">
        <f t="shared" si="0"/>
        <v>11</v>
      </c>
      <c r="I54" s="84"/>
      <c r="AV54" s="83">
        <f t="shared" si="1"/>
        <v>0</v>
      </c>
    </row>
    <row r="55" spans="1:48" s="47" customFormat="1" ht="15">
      <c r="A55" s="46" t="s">
        <v>201</v>
      </c>
      <c r="B55" s="47" t="s">
        <v>389</v>
      </c>
      <c r="C55" s="85" t="s">
        <v>196</v>
      </c>
      <c r="D55" s="46">
        <v>1</v>
      </c>
      <c r="E55" s="47" t="s">
        <v>179</v>
      </c>
      <c r="F55" s="82">
        <v>37538</v>
      </c>
      <c r="G55" s="83">
        <v>2002</v>
      </c>
      <c r="H55" s="83">
        <f t="shared" si="0"/>
        <v>4</v>
      </c>
      <c r="I55" s="84">
        <v>0.5</v>
      </c>
      <c r="AJ55" s="47">
        <v>1</v>
      </c>
      <c r="AV55" s="83">
        <f t="shared" si="1"/>
        <v>1</v>
      </c>
    </row>
    <row r="56" spans="1:48" s="47" customFormat="1" ht="15">
      <c r="A56" s="46" t="s">
        <v>201</v>
      </c>
      <c r="B56" s="47" t="s">
        <v>247</v>
      </c>
      <c r="C56" s="81" t="s">
        <v>197</v>
      </c>
      <c r="D56" s="46">
        <v>6</v>
      </c>
      <c r="E56" s="47" t="s">
        <v>176</v>
      </c>
      <c r="F56" s="82">
        <v>35018</v>
      </c>
      <c r="G56" s="83">
        <v>1995</v>
      </c>
      <c r="H56" s="83">
        <f t="shared" si="0"/>
        <v>11</v>
      </c>
      <c r="I56" s="84">
        <v>2</v>
      </c>
      <c r="L56" s="47">
        <v>1</v>
      </c>
      <c r="R56" s="47">
        <v>1</v>
      </c>
      <c r="X56" s="47">
        <v>1</v>
      </c>
      <c r="AD56" s="47">
        <v>1</v>
      </c>
      <c r="AV56" s="83">
        <f t="shared" si="1"/>
        <v>4</v>
      </c>
    </row>
    <row r="57" spans="1:48" s="47" customFormat="1" ht="15">
      <c r="A57" s="46" t="s">
        <v>201</v>
      </c>
      <c r="B57" s="47" t="s">
        <v>250</v>
      </c>
      <c r="D57" s="46">
        <v>4</v>
      </c>
      <c r="E57" s="47" t="s">
        <v>173</v>
      </c>
      <c r="G57" s="83"/>
      <c r="H57" s="83">
        <f t="shared" si="0"/>
        <v>2006</v>
      </c>
      <c r="I57" s="84"/>
      <c r="AV57" s="83">
        <f t="shared" si="1"/>
        <v>0</v>
      </c>
    </row>
    <row r="58" spans="1:48" s="47" customFormat="1" ht="15">
      <c r="A58" s="46" t="s">
        <v>201</v>
      </c>
      <c r="B58" s="47" t="s">
        <v>256</v>
      </c>
      <c r="C58" s="86" t="s">
        <v>198</v>
      </c>
      <c r="D58" s="46">
        <v>7</v>
      </c>
      <c r="E58" s="47" t="s">
        <v>329</v>
      </c>
      <c r="F58" s="82">
        <v>34380</v>
      </c>
      <c r="G58" s="83">
        <v>1994</v>
      </c>
      <c r="H58" s="83">
        <f t="shared" si="0"/>
        <v>12</v>
      </c>
      <c r="I58" s="84"/>
      <c r="AV58" s="83">
        <f t="shared" si="1"/>
        <v>0</v>
      </c>
    </row>
    <row r="59" spans="1:48" s="47" customFormat="1" ht="15">
      <c r="A59" s="46" t="s">
        <v>201</v>
      </c>
      <c r="B59" s="47" t="s">
        <v>415</v>
      </c>
      <c r="C59" s="88" t="s">
        <v>199</v>
      </c>
      <c r="D59" s="46">
        <v>9</v>
      </c>
      <c r="E59" s="47" t="s">
        <v>174</v>
      </c>
      <c r="F59" s="82">
        <v>33246</v>
      </c>
      <c r="G59" s="83">
        <v>1991</v>
      </c>
      <c r="H59" s="83">
        <f t="shared" si="0"/>
        <v>15</v>
      </c>
      <c r="I59" s="84">
        <v>5</v>
      </c>
      <c r="J59" s="48" t="s">
        <v>416</v>
      </c>
      <c r="L59" s="47">
        <v>1</v>
      </c>
      <c r="P59" s="47">
        <v>1</v>
      </c>
      <c r="R59" s="47">
        <v>1</v>
      </c>
      <c r="V59" s="47">
        <v>1</v>
      </c>
      <c r="X59" s="47">
        <v>1</v>
      </c>
      <c r="AB59" s="47">
        <v>1</v>
      </c>
      <c r="AD59" s="47">
        <v>1</v>
      </c>
      <c r="AH59" s="47">
        <v>1</v>
      </c>
      <c r="AN59" s="47">
        <v>1</v>
      </c>
      <c r="AT59" s="47">
        <v>1</v>
      </c>
      <c r="AV59" s="83">
        <f t="shared" si="1"/>
        <v>10</v>
      </c>
    </row>
    <row r="60" spans="1:48" s="47" customFormat="1" ht="15">
      <c r="A60" s="46" t="s">
        <v>201</v>
      </c>
      <c r="B60" s="47" t="s">
        <v>405</v>
      </c>
      <c r="C60" s="87" t="s">
        <v>200</v>
      </c>
      <c r="D60" s="46">
        <v>9</v>
      </c>
      <c r="E60" s="47" t="s">
        <v>174</v>
      </c>
      <c r="F60" s="82">
        <v>30367</v>
      </c>
      <c r="G60" s="83">
        <v>1983</v>
      </c>
      <c r="H60" s="83">
        <f t="shared" si="0"/>
        <v>23</v>
      </c>
      <c r="I60" s="84"/>
      <c r="AV60" s="83">
        <f t="shared" si="1"/>
        <v>0</v>
      </c>
    </row>
    <row r="61" spans="1:48" s="47" customFormat="1" ht="15">
      <c r="A61" s="46" t="s">
        <v>201</v>
      </c>
      <c r="B61" s="47" t="s">
        <v>232</v>
      </c>
      <c r="C61" s="85" t="s">
        <v>196</v>
      </c>
      <c r="D61" s="46">
        <v>5</v>
      </c>
      <c r="E61" s="47" t="s">
        <v>172</v>
      </c>
      <c r="F61" s="82">
        <v>35543</v>
      </c>
      <c r="G61" s="83">
        <v>1997</v>
      </c>
      <c r="H61" s="83">
        <f t="shared" si="0"/>
        <v>9</v>
      </c>
      <c r="I61" s="84"/>
      <c r="AV61" s="83">
        <f t="shared" si="1"/>
        <v>0</v>
      </c>
    </row>
    <row r="62" spans="1:48" s="47" customFormat="1" ht="15">
      <c r="A62" s="46" t="s">
        <v>201</v>
      </c>
      <c r="B62" s="47" t="s">
        <v>213</v>
      </c>
      <c r="C62" s="85" t="s">
        <v>196</v>
      </c>
      <c r="D62" s="46">
        <v>4</v>
      </c>
      <c r="E62" s="47" t="s">
        <v>173</v>
      </c>
      <c r="F62" s="91">
        <v>36277</v>
      </c>
      <c r="G62" s="83">
        <v>1999</v>
      </c>
      <c r="H62" s="83">
        <f t="shared" si="0"/>
        <v>7</v>
      </c>
      <c r="I62" s="84">
        <v>5</v>
      </c>
      <c r="L62" s="47">
        <v>1</v>
      </c>
      <c r="N62" s="47">
        <v>1</v>
      </c>
      <c r="R62" s="47">
        <v>1</v>
      </c>
      <c r="T62" s="47">
        <v>1</v>
      </c>
      <c r="X62" s="47">
        <v>1</v>
      </c>
      <c r="Z62" s="47">
        <v>1</v>
      </c>
      <c r="AD62" s="47">
        <v>1</v>
      </c>
      <c r="AF62" s="47">
        <v>1</v>
      </c>
      <c r="AN62" s="47">
        <v>1</v>
      </c>
      <c r="AP62" s="47">
        <v>1</v>
      </c>
      <c r="AV62" s="83">
        <f t="shared" si="1"/>
        <v>10</v>
      </c>
    </row>
    <row r="63" spans="1:48" s="47" customFormat="1" ht="15">
      <c r="A63" s="46" t="s">
        <v>201</v>
      </c>
      <c r="B63" s="47" t="s">
        <v>383</v>
      </c>
      <c r="C63" s="81" t="s">
        <v>197</v>
      </c>
      <c r="D63" s="46">
        <v>4</v>
      </c>
      <c r="E63" s="47" t="s">
        <v>173</v>
      </c>
      <c r="F63" s="82">
        <v>35312</v>
      </c>
      <c r="G63" s="83">
        <v>1996</v>
      </c>
      <c r="H63" s="83">
        <f t="shared" si="0"/>
        <v>10</v>
      </c>
      <c r="I63" s="84"/>
      <c r="AV63" s="83">
        <f t="shared" si="1"/>
        <v>0</v>
      </c>
    </row>
    <row r="64" spans="1:48" s="47" customFormat="1" ht="15">
      <c r="A64" s="46" t="s">
        <v>201</v>
      </c>
      <c r="B64" s="47" t="s">
        <v>361</v>
      </c>
      <c r="D64" s="46">
        <v>2</v>
      </c>
      <c r="E64" s="47" t="s">
        <v>180</v>
      </c>
      <c r="G64" s="83"/>
      <c r="H64" s="83">
        <f t="shared" si="0"/>
        <v>2006</v>
      </c>
      <c r="I64" s="84"/>
      <c r="AV64" s="83">
        <f t="shared" si="1"/>
        <v>0</v>
      </c>
    </row>
    <row r="65" spans="1:48" s="47" customFormat="1" ht="15">
      <c r="A65" s="46" t="s">
        <v>201</v>
      </c>
      <c r="B65" s="47" t="s">
        <v>424</v>
      </c>
      <c r="C65" s="81" t="s">
        <v>197</v>
      </c>
      <c r="D65" s="46">
        <v>8</v>
      </c>
      <c r="E65" s="47" t="s">
        <v>171</v>
      </c>
      <c r="F65" s="82">
        <v>35194</v>
      </c>
      <c r="G65" s="83">
        <v>1996</v>
      </c>
      <c r="H65" s="83">
        <f t="shared" si="0"/>
        <v>10</v>
      </c>
      <c r="I65" s="84">
        <v>2</v>
      </c>
      <c r="J65" s="48" t="s">
        <v>416</v>
      </c>
      <c r="X65" s="47">
        <v>1</v>
      </c>
      <c r="AB65" s="47">
        <v>1</v>
      </c>
      <c r="AD65" s="47">
        <v>1</v>
      </c>
      <c r="AH65" s="47">
        <v>1</v>
      </c>
      <c r="AV65" s="83">
        <f>SUM(L65:AU65)</f>
        <v>4</v>
      </c>
    </row>
    <row r="66" spans="1:48" s="47" customFormat="1" ht="15">
      <c r="A66" s="46" t="s">
        <v>201</v>
      </c>
      <c r="B66" s="47" t="s">
        <v>307</v>
      </c>
      <c r="C66" s="81" t="s">
        <v>197</v>
      </c>
      <c r="D66" s="46">
        <v>7</v>
      </c>
      <c r="E66" s="47" t="s">
        <v>329</v>
      </c>
      <c r="F66" s="82">
        <v>35237</v>
      </c>
      <c r="G66" s="83">
        <v>1996</v>
      </c>
      <c r="H66" s="83">
        <f t="shared" si="0"/>
        <v>10</v>
      </c>
      <c r="I66" s="84">
        <v>2.5</v>
      </c>
      <c r="L66" s="47">
        <v>1</v>
      </c>
      <c r="V66" s="47">
        <v>1</v>
      </c>
      <c r="X66" s="47">
        <v>1</v>
      </c>
      <c r="AD66" s="47">
        <v>1</v>
      </c>
      <c r="AP66" s="47">
        <v>1</v>
      </c>
      <c r="AV66" s="83">
        <f t="shared" si="1"/>
        <v>5</v>
      </c>
    </row>
    <row r="67" spans="1:48" s="47" customFormat="1" ht="15">
      <c r="A67" s="46" t="s">
        <v>201</v>
      </c>
      <c r="B67" s="47" t="s">
        <v>281</v>
      </c>
      <c r="C67" s="87" t="s">
        <v>200</v>
      </c>
      <c r="D67" s="46">
        <v>9</v>
      </c>
      <c r="E67" s="47" t="s">
        <v>174</v>
      </c>
      <c r="F67" s="82">
        <v>31487</v>
      </c>
      <c r="G67" s="83">
        <v>1986</v>
      </c>
      <c r="H67" s="83">
        <f t="shared" si="0"/>
        <v>20</v>
      </c>
      <c r="I67" s="84"/>
      <c r="AV67" s="83">
        <f t="shared" si="1"/>
        <v>0</v>
      </c>
    </row>
    <row r="68" spans="1:48" s="47" customFormat="1" ht="15">
      <c r="A68" s="46" t="s">
        <v>201</v>
      </c>
      <c r="B68" s="47" t="s">
        <v>253</v>
      </c>
      <c r="C68" s="81" t="s">
        <v>197</v>
      </c>
      <c r="D68" s="46">
        <v>8</v>
      </c>
      <c r="E68" s="47" t="s">
        <v>171</v>
      </c>
      <c r="F68" s="82">
        <v>34977</v>
      </c>
      <c r="G68" s="83">
        <v>1995</v>
      </c>
      <c r="H68" s="83">
        <f t="shared" si="0"/>
        <v>11</v>
      </c>
      <c r="I68" s="84"/>
      <c r="AV68" s="83">
        <f t="shared" si="1"/>
        <v>0</v>
      </c>
    </row>
    <row r="69" spans="1:48" s="47" customFormat="1" ht="15">
      <c r="A69" s="46" t="s">
        <v>201</v>
      </c>
      <c r="B69" s="47" t="s">
        <v>367</v>
      </c>
      <c r="C69" s="88" t="s">
        <v>199</v>
      </c>
      <c r="D69" s="46">
        <v>8</v>
      </c>
      <c r="E69" s="47" t="s">
        <v>171</v>
      </c>
      <c r="F69" s="82">
        <v>33890</v>
      </c>
      <c r="G69" s="83">
        <v>1992</v>
      </c>
      <c r="H69" s="83">
        <f t="shared" si="0"/>
        <v>14</v>
      </c>
      <c r="I69" s="84"/>
      <c r="AV69" s="83">
        <f t="shared" si="1"/>
        <v>0</v>
      </c>
    </row>
    <row r="70" spans="1:48" s="47" customFormat="1" ht="15">
      <c r="A70" s="46" t="s">
        <v>201</v>
      </c>
      <c r="B70" s="47" t="s">
        <v>285</v>
      </c>
      <c r="C70" s="87" t="s">
        <v>200</v>
      </c>
      <c r="D70" s="46">
        <v>10</v>
      </c>
      <c r="E70" s="47" t="s">
        <v>175</v>
      </c>
      <c r="F70" s="82">
        <v>22964</v>
      </c>
      <c r="G70" s="83">
        <v>1962</v>
      </c>
      <c r="H70" s="83">
        <f t="shared" si="0"/>
        <v>44</v>
      </c>
      <c r="I70" s="84">
        <v>5</v>
      </c>
      <c r="L70" s="47">
        <v>1</v>
      </c>
      <c r="P70" s="47">
        <v>1</v>
      </c>
      <c r="R70" s="47">
        <v>1</v>
      </c>
      <c r="V70" s="47">
        <v>1</v>
      </c>
      <c r="X70" s="47">
        <v>1</v>
      </c>
      <c r="AB70" s="47">
        <v>1</v>
      </c>
      <c r="AD70" s="47">
        <v>1</v>
      </c>
      <c r="AH70" s="47">
        <v>1</v>
      </c>
      <c r="AN70" s="47">
        <v>1</v>
      </c>
      <c r="AT70" s="47">
        <v>1</v>
      </c>
      <c r="AV70" s="83">
        <f t="shared" si="1"/>
        <v>10</v>
      </c>
    </row>
    <row r="71" spans="1:48" s="47" customFormat="1" ht="15">
      <c r="A71" s="46" t="s">
        <v>201</v>
      </c>
      <c r="B71" s="47" t="s">
        <v>339</v>
      </c>
      <c r="C71" s="85" t="s">
        <v>196</v>
      </c>
      <c r="D71" s="46">
        <v>1</v>
      </c>
      <c r="E71" s="47" t="s">
        <v>179</v>
      </c>
      <c r="F71" s="82">
        <v>37703</v>
      </c>
      <c r="G71" s="83">
        <v>2003</v>
      </c>
      <c r="H71" s="83">
        <f t="shared" si="0"/>
        <v>3</v>
      </c>
      <c r="I71" s="84"/>
      <c r="AV71" s="83">
        <f t="shared" si="1"/>
        <v>0</v>
      </c>
    </row>
    <row r="72" spans="1:48" s="47" customFormat="1" ht="15">
      <c r="A72" s="46" t="s">
        <v>201</v>
      </c>
      <c r="B72" s="47" t="s">
        <v>355</v>
      </c>
      <c r="C72" s="85" t="s">
        <v>196</v>
      </c>
      <c r="D72" s="46">
        <v>4</v>
      </c>
      <c r="E72" s="47" t="s">
        <v>173</v>
      </c>
      <c r="F72" s="82">
        <v>36187</v>
      </c>
      <c r="G72" s="83">
        <v>1999</v>
      </c>
      <c r="H72" s="83">
        <f t="shared" si="0"/>
        <v>7</v>
      </c>
      <c r="I72" s="84"/>
      <c r="AV72" s="83">
        <f t="shared" si="1"/>
        <v>0</v>
      </c>
    </row>
    <row r="73" spans="1:48" s="47" customFormat="1" ht="15">
      <c r="A73" s="46" t="s">
        <v>201</v>
      </c>
      <c r="B73" s="47" t="s">
        <v>212</v>
      </c>
      <c r="C73" s="85" t="s">
        <v>196</v>
      </c>
      <c r="D73" s="46">
        <v>2</v>
      </c>
      <c r="E73" s="47" t="s">
        <v>180</v>
      </c>
      <c r="F73" s="82">
        <v>36413</v>
      </c>
      <c r="G73" s="83">
        <v>1999</v>
      </c>
      <c r="H73" s="83">
        <f t="shared" si="0"/>
        <v>7</v>
      </c>
      <c r="I73" s="84"/>
      <c r="AV73" s="83">
        <f t="shared" si="1"/>
        <v>0</v>
      </c>
    </row>
    <row r="74" spans="1:48" s="47" customFormat="1" ht="15">
      <c r="A74" s="46" t="s">
        <v>201</v>
      </c>
      <c r="B74" s="47" t="s">
        <v>293</v>
      </c>
      <c r="D74" s="46">
        <v>9</v>
      </c>
      <c r="E74" s="47" t="s">
        <v>174</v>
      </c>
      <c r="G74" s="83"/>
      <c r="H74" s="83">
        <f t="shared" si="0"/>
        <v>2006</v>
      </c>
      <c r="I74" s="84"/>
      <c r="AV74" s="83">
        <f t="shared" si="1"/>
        <v>0</v>
      </c>
    </row>
    <row r="75" spans="1:48" s="47" customFormat="1" ht="15">
      <c r="A75" s="46" t="s">
        <v>201</v>
      </c>
      <c r="B75" s="47" t="s">
        <v>216</v>
      </c>
      <c r="C75" s="85" t="s">
        <v>196</v>
      </c>
      <c r="D75" s="46">
        <v>5</v>
      </c>
      <c r="E75" s="47" t="s">
        <v>172</v>
      </c>
      <c r="F75" s="82">
        <v>35976</v>
      </c>
      <c r="G75" s="83">
        <v>1998</v>
      </c>
      <c r="H75" s="83">
        <f t="shared" si="0"/>
        <v>8</v>
      </c>
      <c r="I75" s="84">
        <v>2</v>
      </c>
      <c r="L75" s="47">
        <v>1</v>
      </c>
      <c r="N75" s="47">
        <v>1</v>
      </c>
      <c r="R75" s="47">
        <v>1</v>
      </c>
      <c r="T75" s="47">
        <v>1</v>
      </c>
      <c r="AV75" s="83">
        <f aca="true" t="shared" si="2" ref="AV75:AV138">SUM(L75:AU75)</f>
        <v>4</v>
      </c>
    </row>
    <row r="76" spans="1:48" s="47" customFormat="1" ht="15">
      <c r="A76" s="46" t="s">
        <v>201</v>
      </c>
      <c r="B76" s="47" t="s">
        <v>317</v>
      </c>
      <c r="C76" s="88" t="s">
        <v>199</v>
      </c>
      <c r="D76" s="46">
        <v>9</v>
      </c>
      <c r="E76" s="47" t="s">
        <v>174</v>
      </c>
      <c r="F76" s="82">
        <v>33491</v>
      </c>
      <c r="G76" s="83">
        <v>1991</v>
      </c>
      <c r="H76" s="83">
        <f t="shared" si="0"/>
        <v>15</v>
      </c>
      <c r="I76" s="84">
        <v>4</v>
      </c>
      <c r="L76" s="47">
        <v>1</v>
      </c>
      <c r="P76" s="47">
        <v>1</v>
      </c>
      <c r="R76" s="47">
        <v>1</v>
      </c>
      <c r="X76" s="47">
        <v>1</v>
      </c>
      <c r="AB76" s="47">
        <v>1</v>
      </c>
      <c r="AH76" s="47">
        <v>1</v>
      </c>
      <c r="AN76" s="47">
        <v>1</v>
      </c>
      <c r="AT76" s="47">
        <v>1</v>
      </c>
      <c r="AV76" s="83">
        <f t="shared" si="2"/>
        <v>8</v>
      </c>
    </row>
    <row r="77" spans="1:48" s="47" customFormat="1" ht="15">
      <c r="A77" s="46" t="s">
        <v>201</v>
      </c>
      <c r="B77" s="47" t="s">
        <v>377</v>
      </c>
      <c r="C77" s="86" t="s">
        <v>198</v>
      </c>
      <c r="D77" s="46">
        <v>9</v>
      </c>
      <c r="E77" s="47" t="s">
        <v>174</v>
      </c>
      <c r="F77" s="82">
        <v>34137</v>
      </c>
      <c r="G77" s="83">
        <v>1993</v>
      </c>
      <c r="H77" s="83">
        <f t="shared" si="0"/>
        <v>13</v>
      </c>
      <c r="I77" s="84">
        <v>4.5</v>
      </c>
      <c r="L77" s="47">
        <v>1</v>
      </c>
      <c r="P77" s="47">
        <v>1</v>
      </c>
      <c r="R77" s="47">
        <v>1</v>
      </c>
      <c r="V77" s="47">
        <v>1</v>
      </c>
      <c r="X77" s="47">
        <v>1</v>
      </c>
      <c r="AB77" s="47">
        <v>1</v>
      </c>
      <c r="AD77" s="47">
        <v>1</v>
      </c>
      <c r="AN77" s="47">
        <v>1</v>
      </c>
      <c r="AT77" s="47">
        <v>1</v>
      </c>
      <c r="AV77" s="83">
        <f t="shared" si="2"/>
        <v>9</v>
      </c>
    </row>
    <row r="78" spans="1:48" s="47" customFormat="1" ht="15">
      <c r="A78" s="46" t="s">
        <v>201</v>
      </c>
      <c r="B78" s="47" t="s">
        <v>394</v>
      </c>
      <c r="C78" s="86" t="s">
        <v>198</v>
      </c>
      <c r="D78" s="46">
        <v>7</v>
      </c>
      <c r="E78" s="47" t="s">
        <v>329</v>
      </c>
      <c r="F78" s="82">
        <v>34541</v>
      </c>
      <c r="G78" s="83">
        <v>1994</v>
      </c>
      <c r="H78" s="83">
        <f t="shared" si="0"/>
        <v>12</v>
      </c>
      <c r="I78" s="84">
        <v>4</v>
      </c>
      <c r="L78" s="47">
        <v>1</v>
      </c>
      <c r="P78" s="47">
        <v>1</v>
      </c>
      <c r="R78" s="47">
        <v>1</v>
      </c>
      <c r="X78" s="47">
        <v>1</v>
      </c>
      <c r="AB78" s="47">
        <v>1</v>
      </c>
      <c r="AD78" s="47">
        <v>1</v>
      </c>
      <c r="AN78" s="47">
        <v>1</v>
      </c>
      <c r="AT78" s="47">
        <v>1</v>
      </c>
      <c r="AV78" s="83">
        <f t="shared" si="2"/>
        <v>8</v>
      </c>
    </row>
    <row r="79" spans="1:48" s="47" customFormat="1" ht="15">
      <c r="A79" s="46" t="s">
        <v>201</v>
      </c>
      <c r="B79" s="47" t="s">
        <v>284</v>
      </c>
      <c r="C79" s="87" t="s">
        <v>200</v>
      </c>
      <c r="D79" s="46">
        <v>10</v>
      </c>
      <c r="E79" s="47" t="s">
        <v>175</v>
      </c>
      <c r="F79" s="82">
        <v>23981</v>
      </c>
      <c r="G79" s="83">
        <v>1965</v>
      </c>
      <c r="H79" s="83">
        <f aca="true" t="shared" si="3" ref="H79:H102">$F$1-G79</f>
        <v>41</v>
      </c>
      <c r="I79" s="84">
        <v>0.5</v>
      </c>
      <c r="AR79" s="47">
        <v>1</v>
      </c>
      <c r="AV79" s="83">
        <f t="shared" si="2"/>
        <v>1</v>
      </c>
    </row>
    <row r="80" spans="1:48" s="47" customFormat="1" ht="15">
      <c r="A80" s="46" t="s">
        <v>201</v>
      </c>
      <c r="B80" s="47" t="s">
        <v>241</v>
      </c>
      <c r="C80" s="81" t="s">
        <v>197</v>
      </c>
      <c r="D80" s="46">
        <v>5</v>
      </c>
      <c r="E80" s="47" t="s">
        <v>172</v>
      </c>
      <c r="F80" s="82">
        <v>35107</v>
      </c>
      <c r="G80" s="83">
        <v>1996</v>
      </c>
      <c r="H80" s="83">
        <f t="shared" si="3"/>
        <v>10</v>
      </c>
      <c r="I80" s="84">
        <v>2.5</v>
      </c>
      <c r="L80" s="47">
        <v>1</v>
      </c>
      <c r="P80" s="47">
        <v>1</v>
      </c>
      <c r="X80" s="47">
        <v>1</v>
      </c>
      <c r="AB80" s="47">
        <v>1</v>
      </c>
      <c r="AN80" s="47">
        <v>1</v>
      </c>
      <c r="AV80" s="83">
        <f t="shared" si="2"/>
        <v>5</v>
      </c>
    </row>
    <row r="81" spans="1:48" s="47" customFormat="1" ht="15">
      <c r="A81" s="46" t="s">
        <v>201</v>
      </c>
      <c r="B81" s="47" t="s">
        <v>331</v>
      </c>
      <c r="C81" s="81" t="s">
        <v>197</v>
      </c>
      <c r="D81" s="46">
        <v>5</v>
      </c>
      <c r="E81" s="47" t="s">
        <v>172</v>
      </c>
      <c r="F81" s="82">
        <v>35196</v>
      </c>
      <c r="G81" s="83">
        <v>1996</v>
      </c>
      <c r="H81" s="83">
        <f t="shared" si="3"/>
        <v>10</v>
      </c>
      <c r="I81" s="84"/>
      <c r="AV81" s="83">
        <f t="shared" si="2"/>
        <v>0</v>
      </c>
    </row>
    <row r="82" spans="1:48" s="47" customFormat="1" ht="15">
      <c r="A82" s="46" t="s">
        <v>201</v>
      </c>
      <c r="B82" s="47" t="s">
        <v>267</v>
      </c>
      <c r="C82" s="88" t="s">
        <v>199</v>
      </c>
      <c r="D82" s="46">
        <v>8</v>
      </c>
      <c r="E82" s="47" t="s">
        <v>171</v>
      </c>
      <c r="F82" s="82">
        <v>33882</v>
      </c>
      <c r="G82" s="83">
        <v>1992</v>
      </c>
      <c r="H82" s="83">
        <f t="shared" si="3"/>
        <v>14</v>
      </c>
      <c r="I82" s="84">
        <v>3.5</v>
      </c>
      <c r="L82" s="47">
        <v>1</v>
      </c>
      <c r="P82" s="47">
        <v>1</v>
      </c>
      <c r="R82" s="47">
        <v>1</v>
      </c>
      <c r="V82" s="47">
        <v>1</v>
      </c>
      <c r="X82" s="47">
        <v>1</v>
      </c>
      <c r="AB82" s="47">
        <v>1</v>
      </c>
      <c r="AD82" s="47">
        <v>1</v>
      </c>
      <c r="AV82" s="83">
        <f t="shared" si="2"/>
        <v>7</v>
      </c>
    </row>
    <row r="83" spans="1:48" s="47" customFormat="1" ht="15">
      <c r="A83" s="46" t="s">
        <v>201</v>
      </c>
      <c r="B83" s="47" t="s">
        <v>308</v>
      </c>
      <c r="C83" s="85" t="s">
        <v>196</v>
      </c>
      <c r="D83" s="46">
        <v>3</v>
      </c>
      <c r="E83" s="47" t="s">
        <v>177</v>
      </c>
      <c r="F83" s="82">
        <v>36337</v>
      </c>
      <c r="G83" s="83">
        <v>1999</v>
      </c>
      <c r="H83" s="83">
        <f t="shared" si="3"/>
        <v>7</v>
      </c>
      <c r="I83" s="84"/>
      <c r="AV83" s="83">
        <f t="shared" si="2"/>
        <v>0</v>
      </c>
    </row>
    <row r="84" spans="1:48" s="47" customFormat="1" ht="15">
      <c r="A84" s="46" t="s">
        <v>201</v>
      </c>
      <c r="B84" s="47" t="s">
        <v>280</v>
      </c>
      <c r="C84" s="87" t="s">
        <v>200</v>
      </c>
      <c r="D84" s="46">
        <v>9</v>
      </c>
      <c r="E84" s="47" t="s">
        <v>174</v>
      </c>
      <c r="F84" s="82">
        <v>32864</v>
      </c>
      <c r="G84" s="83">
        <v>1989</v>
      </c>
      <c r="H84" s="83">
        <f t="shared" si="3"/>
        <v>17</v>
      </c>
      <c r="I84" s="84">
        <v>5</v>
      </c>
      <c r="L84" s="47">
        <v>1</v>
      </c>
      <c r="P84" s="47">
        <v>1</v>
      </c>
      <c r="R84" s="47">
        <v>1</v>
      </c>
      <c r="V84" s="47">
        <v>1</v>
      </c>
      <c r="X84" s="47">
        <v>1</v>
      </c>
      <c r="AB84" s="47">
        <v>1</v>
      </c>
      <c r="AD84" s="47">
        <v>1</v>
      </c>
      <c r="AH84" s="47">
        <v>1</v>
      </c>
      <c r="AN84" s="47">
        <v>1</v>
      </c>
      <c r="AT84" s="47">
        <v>1</v>
      </c>
      <c r="AV84" s="83">
        <f t="shared" si="2"/>
        <v>10</v>
      </c>
    </row>
    <row r="85" spans="1:48" s="47" customFormat="1" ht="15">
      <c r="A85" s="46" t="s">
        <v>201</v>
      </c>
      <c r="B85" s="47" t="s">
        <v>334</v>
      </c>
      <c r="C85" s="86" t="s">
        <v>198</v>
      </c>
      <c r="D85" s="46">
        <v>7</v>
      </c>
      <c r="E85" s="47" t="s">
        <v>329</v>
      </c>
      <c r="F85" s="82">
        <v>34670</v>
      </c>
      <c r="G85" s="83">
        <v>1994</v>
      </c>
      <c r="H85" s="83">
        <f t="shared" si="3"/>
        <v>12</v>
      </c>
      <c r="I85" s="84"/>
      <c r="AV85" s="83">
        <f t="shared" si="2"/>
        <v>0</v>
      </c>
    </row>
    <row r="86" spans="1:48" s="47" customFormat="1" ht="15">
      <c r="A86" s="46" t="s">
        <v>201</v>
      </c>
      <c r="B86" s="47" t="s">
        <v>222</v>
      </c>
      <c r="C86" s="85" t="s">
        <v>196</v>
      </c>
      <c r="D86" s="46">
        <v>4</v>
      </c>
      <c r="E86" s="47" t="s">
        <v>173</v>
      </c>
      <c r="F86" s="82">
        <v>35503</v>
      </c>
      <c r="G86" s="83">
        <v>1997</v>
      </c>
      <c r="H86" s="83">
        <f t="shared" si="3"/>
        <v>9</v>
      </c>
      <c r="I86" s="84"/>
      <c r="AV86" s="83">
        <f t="shared" si="2"/>
        <v>0</v>
      </c>
    </row>
    <row r="87" spans="1:48" s="47" customFormat="1" ht="15">
      <c r="A87" s="46" t="s">
        <v>201</v>
      </c>
      <c r="B87" s="47" t="s">
        <v>358</v>
      </c>
      <c r="C87" s="85" t="s">
        <v>196</v>
      </c>
      <c r="D87" s="46">
        <v>1</v>
      </c>
      <c r="E87" s="47" t="s">
        <v>179</v>
      </c>
      <c r="F87" s="82">
        <v>37127</v>
      </c>
      <c r="G87" s="83">
        <v>2001</v>
      </c>
      <c r="H87" s="83">
        <f t="shared" si="3"/>
        <v>5</v>
      </c>
      <c r="I87" s="84">
        <v>0.5</v>
      </c>
      <c r="AJ87" s="47">
        <v>1</v>
      </c>
      <c r="AV87" s="83">
        <f t="shared" si="2"/>
        <v>1</v>
      </c>
    </row>
    <row r="88" spans="1:48" s="47" customFormat="1" ht="15">
      <c r="A88" s="46" t="s">
        <v>201</v>
      </c>
      <c r="B88" s="47" t="s">
        <v>223</v>
      </c>
      <c r="C88" s="85" t="s">
        <v>196</v>
      </c>
      <c r="D88" s="46">
        <v>6</v>
      </c>
      <c r="E88" s="47" t="s">
        <v>330</v>
      </c>
      <c r="F88" s="82">
        <v>35552</v>
      </c>
      <c r="G88" s="83">
        <v>1997</v>
      </c>
      <c r="H88" s="83">
        <f t="shared" si="3"/>
        <v>9</v>
      </c>
      <c r="I88" s="84">
        <v>2</v>
      </c>
      <c r="L88" s="47">
        <v>1</v>
      </c>
      <c r="N88" s="47">
        <v>1</v>
      </c>
      <c r="AD88" s="47">
        <v>1</v>
      </c>
      <c r="AN88" s="47">
        <v>1</v>
      </c>
      <c r="AV88" s="83">
        <f t="shared" si="2"/>
        <v>4</v>
      </c>
    </row>
    <row r="89" spans="1:48" s="47" customFormat="1" ht="15">
      <c r="A89" s="46" t="s">
        <v>201</v>
      </c>
      <c r="B89" s="47" t="s">
        <v>392</v>
      </c>
      <c r="C89" s="85" t="s">
        <v>196</v>
      </c>
      <c r="D89" s="46">
        <v>2</v>
      </c>
      <c r="E89" s="47" t="s">
        <v>180</v>
      </c>
      <c r="F89" s="82">
        <v>36172</v>
      </c>
      <c r="G89" s="83">
        <v>1999</v>
      </c>
      <c r="H89" s="83">
        <f t="shared" si="3"/>
        <v>7</v>
      </c>
      <c r="I89" s="84"/>
      <c r="AV89" s="83">
        <f t="shared" si="2"/>
        <v>0</v>
      </c>
    </row>
    <row r="90" spans="1:48" s="47" customFormat="1" ht="15">
      <c r="A90" s="46" t="s">
        <v>201</v>
      </c>
      <c r="B90" s="47" t="s">
        <v>396</v>
      </c>
      <c r="C90" s="86" t="s">
        <v>198</v>
      </c>
      <c r="D90" s="46">
        <v>7</v>
      </c>
      <c r="E90" s="47" t="s">
        <v>329</v>
      </c>
      <c r="F90" s="82">
        <v>34585</v>
      </c>
      <c r="G90" s="83">
        <v>1994</v>
      </c>
      <c r="H90" s="83">
        <f t="shared" si="3"/>
        <v>12</v>
      </c>
      <c r="I90" s="84">
        <v>2</v>
      </c>
      <c r="L90" s="47">
        <v>1</v>
      </c>
      <c r="AB90" s="47">
        <v>1</v>
      </c>
      <c r="AD90" s="47">
        <v>1</v>
      </c>
      <c r="AN90" s="47">
        <v>1</v>
      </c>
      <c r="AV90" s="83">
        <f t="shared" si="2"/>
        <v>4</v>
      </c>
    </row>
    <row r="91" spans="1:48" s="47" customFormat="1" ht="15">
      <c r="A91" s="46" t="s">
        <v>201</v>
      </c>
      <c r="B91" s="47" t="s">
        <v>292</v>
      </c>
      <c r="D91" s="46">
        <v>10</v>
      </c>
      <c r="E91" s="47" t="s">
        <v>175</v>
      </c>
      <c r="G91" s="83"/>
      <c r="H91" s="83">
        <f t="shared" si="3"/>
        <v>2006</v>
      </c>
      <c r="I91" s="84"/>
      <c r="AV91" s="83">
        <f t="shared" si="2"/>
        <v>0</v>
      </c>
    </row>
    <row r="92" spans="1:48" s="47" customFormat="1" ht="15">
      <c r="A92" s="46" t="s">
        <v>201</v>
      </c>
      <c r="B92" s="47" t="s">
        <v>265</v>
      </c>
      <c r="C92" s="86" t="s">
        <v>198</v>
      </c>
      <c r="D92" s="46">
        <v>8</v>
      </c>
      <c r="E92" s="47" t="s">
        <v>171</v>
      </c>
      <c r="F92" s="82">
        <v>34127</v>
      </c>
      <c r="G92" s="83">
        <v>1993</v>
      </c>
      <c r="H92" s="83">
        <f t="shared" si="3"/>
        <v>13</v>
      </c>
      <c r="I92" s="84">
        <v>2</v>
      </c>
      <c r="L92" s="47">
        <v>1</v>
      </c>
      <c r="V92" s="47">
        <v>1</v>
      </c>
      <c r="AB92" s="47">
        <v>1</v>
      </c>
      <c r="AD92" s="47">
        <v>1</v>
      </c>
      <c r="AV92" s="83">
        <f t="shared" si="2"/>
        <v>4</v>
      </c>
    </row>
    <row r="93" spans="1:48" s="47" customFormat="1" ht="15">
      <c r="A93" s="46" t="s">
        <v>201</v>
      </c>
      <c r="B93" s="47" t="s">
        <v>61</v>
      </c>
      <c r="C93" s="88" t="s">
        <v>199</v>
      </c>
      <c r="D93" s="46">
        <v>9</v>
      </c>
      <c r="E93" s="47" t="s">
        <v>174</v>
      </c>
      <c r="F93" s="82">
        <v>33643</v>
      </c>
      <c r="G93" s="83">
        <v>1992</v>
      </c>
      <c r="H93" s="83">
        <f t="shared" si="3"/>
        <v>14</v>
      </c>
      <c r="I93" s="84"/>
      <c r="AV93" s="83">
        <f t="shared" si="2"/>
        <v>0</v>
      </c>
    </row>
    <row r="94" spans="1:48" s="47" customFormat="1" ht="15">
      <c r="A94" s="46" t="s">
        <v>201</v>
      </c>
      <c r="B94" s="47" t="s">
        <v>356</v>
      </c>
      <c r="C94" s="81" t="s">
        <v>197</v>
      </c>
      <c r="D94" s="46">
        <v>2</v>
      </c>
      <c r="E94" s="47" t="s">
        <v>180</v>
      </c>
      <c r="F94" s="82">
        <v>35380</v>
      </c>
      <c r="G94" s="83">
        <v>1996</v>
      </c>
      <c r="H94" s="83">
        <f>$F$1-G94</f>
        <v>10</v>
      </c>
      <c r="I94" s="84">
        <v>1.5</v>
      </c>
      <c r="AK94" s="47">
        <v>1</v>
      </c>
      <c r="AL94" s="47">
        <v>1</v>
      </c>
      <c r="AP94" s="47">
        <v>1</v>
      </c>
      <c r="AV94" s="83">
        <f t="shared" si="2"/>
        <v>3</v>
      </c>
    </row>
    <row r="95" spans="1:48" s="47" customFormat="1" ht="15">
      <c r="A95" s="46" t="s">
        <v>201</v>
      </c>
      <c r="B95" s="47" t="s">
        <v>203</v>
      </c>
      <c r="C95" s="85" t="s">
        <v>196</v>
      </c>
      <c r="D95" s="46">
        <v>1</v>
      </c>
      <c r="E95" s="47" t="s">
        <v>179</v>
      </c>
      <c r="F95" s="82">
        <v>37264</v>
      </c>
      <c r="G95" s="83">
        <v>2002</v>
      </c>
      <c r="H95" s="83">
        <f t="shared" si="3"/>
        <v>4</v>
      </c>
      <c r="I95" s="84"/>
      <c r="AV95" s="83">
        <f t="shared" si="2"/>
        <v>0</v>
      </c>
    </row>
    <row r="96" spans="1:48" s="47" customFormat="1" ht="15">
      <c r="A96" s="46" t="s">
        <v>201</v>
      </c>
      <c r="B96" s="47" t="s">
        <v>228</v>
      </c>
      <c r="C96" s="85" t="s">
        <v>196</v>
      </c>
      <c r="D96" s="46">
        <v>7</v>
      </c>
      <c r="E96" s="47" t="s">
        <v>329</v>
      </c>
      <c r="F96" s="82">
        <v>35575</v>
      </c>
      <c r="G96" s="83">
        <v>1997</v>
      </c>
      <c r="H96" s="83">
        <f t="shared" si="3"/>
        <v>9</v>
      </c>
      <c r="I96" s="84">
        <v>3</v>
      </c>
      <c r="N96" s="47">
        <v>1</v>
      </c>
      <c r="R96" s="47">
        <v>1</v>
      </c>
      <c r="T96" s="47">
        <v>1</v>
      </c>
      <c r="Z96" s="47">
        <v>1</v>
      </c>
      <c r="AD96" s="47">
        <v>1</v>
      </c>
      <c r="AF96" s="47">
        <v>1</v>
      </c>
      <c r="AV96" s="83">
        <f t="shared" si="2"/>
        <v>6</v>
      </c>
    </row>
    <row r="97" spans="1:48" s="47" customFormat="1" ht="15">
      <c r="A97" s="46" t="s">
        <v>201</v>
      </c>
      <c r="B97" s="47" t="s">
        <v>347</v>
      </c>
      <c r="C97" s="85" t="s">
        <v>196</v>
      </c>
      <c r="D97" s="46">
        <v>1</v>
      </c>
      <c r="E97" s="47" t="s">
        <v>179</v>
      </c>
      <c r="F97" s="82">
        <v>36477</v>
      </c>
      <c r="G97" s="83">
        <v>1999</v>
      </c>
      <c r="H97" s="83">
        <f t="shared" si="3"/>
        <v>7</v>
      </c>
      <c r="I97" s="84"/>
      <c r="AV97" s="83">
        <f t="shared" si="2"/>
        <v>0</v>
      </c>
    </row>
    <row r="98" spans="1:48" s="47" customFormat="1" ht="15">
      <c r="A98" s="46" t="s">
        <v>201</v>
      </c>
      <c r="B98" s="47" t="s">
        <v>345</v>
      </c>
      <c r="C98" s="81" t="s">
        <v>197</v>
      </c>
      <c r="D98" s="46">
        <v>4</v>
      </c>
      <c r="E98" s="47" t="s">
        <v>173</v>
      </c>
      <c r="F98" s="82">
        <v>34739</v>
      </c>
      <c r="G98" s="83">
        <v>1995</v>
      </c>
      <c r="H98" s="83">
        <f t="shared" si="3"/>
        <v>11</v>
      </c>
      <c r="I98" s="84"/>
      <c r="AV98" s="83">
        <f t="shared" si="2"/>
        <v>0</v>
      </c>
    </row>
    <row r="99" spans="1:48" s="47" customFormat="1" ht="15">
      <c r="A99" s="46" t="s">
        <v>201</v>
      </c>
      <c r="B99" s="47" t="s">
        <v>380</v>
      </c>
      <c r="C99" s="88" t="s">
        <v>199</v>
      </c>
      <c r="D99" s="46">
        <v>7</v>
      </c>
      <c r="E99" s="47" t="s">
        <v>329</v>
      </c>
      <c r="F99" s="82">
        <v>33344</v>
      </c>
      <c r="G99" s="83">
        <v>1991</v>
      </c>
      <c r="H99" s="83">
        <f t="shared" si="3"/>
        <v>15</v>
      </c>
      <c r="I99" s="84"/>
      <c r="AV99" s="83">
        <f t="shared" si="2"/>
        <v>0</v>
      </c>
    </row>
    <row r="100" spans="1:48" s="47" customFormat="1" ht="15">
      <c r="A100" s="46" t="s">
        <v>201</v>
      </c>
      <c r="B100" s="47" t="s">
        <v>338</v>
      </c>
      <c r="C100" s="85" t="s">
        <v>196</v>
      </c>
      <c r="D100" s="46">
        <v>2</v>
      </c>
      <c r="E100" s="47" t="s">
        <v>180</v>
      </c>
      <c r="F100" s="82">
        <v>35578</v>
      </c>
      <c r="G100" s="83">
        <v>1997</v>
      </c>
      <c r="H100" s="83">
        <f t="shared" si="3"/>
        <v>9</v>
      </c>
      <c r="I100" s="84"/>
      <c r="AV100" s="83">
        <f t="shared" si="2"/>
        <v>0</v>
      </c>
    </row>
    <row r="101" spans="1:48" s="47" customFormat="1" ht="15">
      <c r="A101" s="46" t="s">
        <v>201</v>
      </c>
      <c r="B101" s="47" t="s">
        <v>262</v>
      </c>
      <c r="C101" s="86" t="s">
        <v>198</v>
      </c>
      <c r="D101" s="46">
        <v>7</v>
      </c>
      <c r="E101" s="47" t="s">
        <v>329</v>
      </c>
      <c r="F101" s="82">
        <v>34357</v>
      </c>
      <c r="G101" s="83">
        <v>1994</v>
      </c>
      <c r="H101" s="83">
        <f t="shared" si="3"/>
        <v>12</v>
      </c>
      <c r="I101" s="84"/>
      <c r="AV101" s="83">
        <f t="shared" si="2"/>
        <v>0</v>
      </c>
    </row>
    <row r="102" spans="1:48" s="47" customFormat="1" ht="15">
      <c r="A102" s="46" t="s">
        <v>201</v>
      </c>
      <c r="B102" s="47" t="s">
        <v>207</v>
      </c>
      <c r="C102" s="85" t="s">
        <v>196</v>
      </c>
      <c r="D102" s="46">
        <v>4</v>
      </c>
      <c r="E102" s="47" t="s">
        <v>173</v>
      </c>
      <c r="F102" s="82">
        <v>36170</v>
      </c>
      <c r="G102" s="83">
        <v>1999</v>
      </c>
      <c r="H102" s="83">
        <f t="shared" si="3"/>
        <v>7</v>
      </c>
      <c r="I102" s="84">
        <v>2</v>
      </c>
      <c r="L102" s="47">
        <v>1</v>
      </c>
      <c r="N102" s="47">
        <v>1</v>
      </c>
      <c r="X102" s="47">
        <v>1</v>
      </c>
      <c r="AD102" s="47">
        <v>1</v>
      </c>
      <c r="AV102" s="83">
        <f t="shared" si="2"/>
        <v>4</v>
      </c>
    </row>
    <row r="103" spans="1:48" s="47" customFormat="1" ht="15">
      <c r="A103" s="46"/>
      <c r="D103" s="46"/>
      <c r="G103" s="83"/>
      <c r="H103" s="83"/>
      <c r="I103" s="84"/>
      <c r="AV103" s="83">
        <f t="shared" si="2"/>
        <v>0</v>
      </c>
    </row>
    <row r="104" spans="1:48" s="47" customFormat="1" ht="15">
      <c r="A104" s="46"/>
      <c r="D104" s="46"/>
      <c r="G104" s="83"/>
      <c r="H104" s="83"/>
      <c r="I104" s="84"/>
      <c r="AV104" s="83">
        <f t="shared" si="2"/>
        <v>0</v>
      </c>
    </row>
    <row r="105" spans="1:48" s="47" customFormat="1" ht="15">
      <c r="A105" s="46" t="s">
        <v>202</v>
      </c>
      <c r="B105" s="47" t="s">
        <v>76</v>
      </c>
      <c r="C105" s="87" t="s">
        <v>200</v>
      </c>
      <c r="D105" s="46">
        <v>9</v>
      </c>
      <c r="E105" s="47" t="s">
        <v>174</v>
      </c>
      <c r="F105" s="82">
        <v>31783</v>
      </c>
      <c r="G105" s="83">
        <v>1987</v>
      </c>
      <c r="H105" s="83">
        <f>$F$1-G105</f>
        <v>19</v>
      </c>
      <c r="I105" s="84">
        <v>3</v>
      </c>
      <c r="M105" s="47">
        <v>1</v>
      </c>
      <c r="S105" s="47">
        <v>1</v>
      </c>
      <c r="W105" s="47">
        <v>1</v>
      </c>
      <c r="AC105" s="47">
        <v>1</v>
      </c>
      <c r="AE105" s="47">
        <v>1</v>
      </c>
      <c r="AO105" s="47">
        <v>1</v>
      </c>
      <c r="AV105" s="83">
        <f t="shared" si="2"/>
        <v>6</v>
      </c>
    </row>
    <row r="106" spans="1:48" s="47" customFormat="1" ht="15">
      <c r="A106" s="46" t="s">
        <v>202</v>
      </c>
      <c r="B106" s="47" t="s">
        <v>279</v>
      </c>
      <c r="C106" s="87" t="s">
        <v>200</v>
      </c>
      <c r="D106" s="46">
        <v>9</v>
      </c>
      <c r="E106" s="47" t="s">
        <v>174</v>
      </c>
      <c r="F106" s="82">
        <v>33055</v>
      </c>
      <c r="G106" s="83">
        <v>1990</v>
      </c>
      <c r="H106" s="83">
        <f aca="true" t="shared" si="4" ref="H106:H144">$F$1-G106</f>
        <v>16</v>
      </c>
      <c r="I106" s="84">
        <v>5</v>
      </c>
      <c r="M106" s="47">
        <v>1</v>
      </c>
      <c r="Q106" s="47">
        <v>1</v>
      </c>
      <c r="S106" s="47">
        <v>1</v>
      </c>
      <c r="W106" s="47">
        <v>1</v>
      </c>
      <c r="Y106" s="47">
        <v>1</v>
      </c>
      <c r="AC106" s="47">
        <v>1</v>
      </c>
      <c r="AE106" s="47">
        <v>1</v>
      </c>
      <c r="AI106" s="47">
        <v>1</v>
      </c>
      <c r="AO106" s="47">
        <v>1</v>
      </c>
      <c r="AU106" s="47">
        <v>1</v>
      </c>
      <c r="AV106" s="83">
        <f t="shared" si="2"/>
        <v>10</v>
      </c>
    </row>
    <row r="107" spans="1:48" s="47" customFormat="1" ht="15">
      <c r="A107" s="46" t="s">
        <v>202</v>
      </c>
      <c r="B107" s="47" t="s">
        <v>277</v>
      </c>
      <c r="C107" s="87" t="s">
        <v>200</v>
      </c>
      <c r="D107" s="46">
        <v>8</v>
      </c>
      <c r="E107" s="47" t="s">
        <v>171</v>
      </c>
      <c r="F107" s="82">
        <v>33180</v>
      </c>
      <c r="G107" s="83">
        <v>1990</v>
      </c>
      <c r="H107" s="83">
        <f t="shared" si="4"/>
        <v>16</v>
      </c>
      <c r="I107" s="84"/>
      <c r="AV107" s="83">
        <f t="shared" si="2"/>
        <v>0</v>
      </c>
    </row>
    <row r="108" spans="1:48" s="47" customFormat="1" ht="15">
      <c r="A108" s="46" t="s">
        <v>202</v>
      </c>
      <c r="B108" s="47" t="s">
        <v>384</v>
      </c>
      <c r="D108" s="46">
        <v>4</v>
      </c>
      <c r="E108" s="47" t="s">
        <v>173</v>
      </c>
      <c r="G108" s="83"/>
      <c r="H108" s="83">
        <f t="shared" si="4"/>
        <v>2006</v>
      </c>
      <c r="I108" s="84"/>
      <c r="AV108" s="83">
        <f t="shared" si="2"/>
        <v>0</v>
      </c>
    </row>
    <row r="109" spans="1:48" s="47" customFormat="1" ht="15">
      <c r="A109" s="46" t="s">
        <v>202</v>
      </c>
      <c r="B109" s="47" t="s">
        <v>218</v>
      </c>
      <c r="C109" s="85" t="s">
        <v>196</v>
      </c>
      <c r="D109" s="46">
        <v>1</v>
      </c>
      <c r="E109" s="47" t="s">
        <v>179</v>
      </c>
      <c r="F109" s="82">
        <v>35998</v>
      </c>
      <c r="G109" s="83">
        <v>1998</v>
      </c>
      <c r="H109" s="83">
        <f t="shared" si="4"/>
        <v>8</v>
      </c>
      <c r="I109" s="84"/>
      <c r="AV109" s="83">
        <f t="shared" si="2"/>
        <v>0</v>
      </c>
    </row>
    <row r="110" spans="1:48" s="47" customFormat="1" ht="15">
      <c r="A110" s="46" t="s">
        <v>202</v>
      </c>
      <c r="B110" s="47" t="s">
        <v>230</v>
      </c>
      <c r="C110" s="85" t="s">
        <v>196</v>
      </c>
      <c r="D110" s="46">
        <v>5</v>
      </c>
      <c r="E110" s="47" t="s">
        <v>172</v>
      </c>
      <c r="F110" s="82">
        <v>35496</v>
      </c>
      <c r="G110" s="83">
        <v>1997</v>
      </c>
      <c r="H110" s="83">
        <f t="shared" si="4"/>
        <v>9</v>
      </c>
      <c r="I110" s="84">
        <v>1</v>
      </c>
      <c r="M110" s="47">
        <v>1</v>
      </c>
      <c r="Y110" s="47">
        <v>1</v>
      </c>
      <c r="AV110" s="83">
        <f t="shared" si="2"/>
        <v>2</v>
      </c>
    </row>
    <row r="111" spans="1:48" s="47" customFormat="1" ht="15">
      <c r="A111" s="46" t="s">
        <v>202</v>
      </c>
      <c r="B111" s="47" t="s">
        <v>282</v>
      </c>
      <c r="C111" s="87" t="s">
        <v>200</v>
      </c>
      <c r="D111" s="46">
        <v>9</v>
      </c>
      <c r="E111" s="47" t="s">
        <v>174</v>
      </c>
      <c r="F111" s="82">
        <v>30920</v>
      </c>
      <c r="G111" s="83">
        <v>1984</v>
      </c>
      <c r="H111" s="83">
        <f t="shared" si="4"/>
        <v>22</v>
      </c>
      <c r="I111" s="84"/>
      <c r="AV111" s="83">
        <f t="shared" si="2"/>
        <v>0</v>
      </c>
    </row>
    <row r="112" spans="1:48" s="47" customFormat="1" ht="15">
      <c r="A112" s="46" t="s">
        <v>202</v>
      </c>
      <c r="B112" s="47" t="s">
        <v>226</v>
      </c>
      <c r="C112" s="85" t="s">
        <v>196</v>
      </c>
      <c r="D112" s="46">
        <v>7</v>
      </c>
      <c r="E112" s="48" t="s">
        <v>329</v>
      </c>
      <c r="F112" s="82">
        <v>35489</v>
      </c>
      <c r="G112" s="83">
        <v>1997</v>
      </c>
      <c r="H112" s="83">
        <f t="shared" si="4"/>
        <v>9</v>
      </c>
      <c r="I112" s="84">
        <v>4</v>
      </c>
      <c r="M112" s="47">
        <v>1</v>
      </c>
      <c r="O112" s="47">
        <v>1</v>
      </c>
      <c r="U112" s="47">
        <v>1</v>
      </c>
      <c r="Y112" s="47">
        <v>1</v>
      </c>
      <c r="AA112" s="47">
        <v>1</v>
      </c>
      <c r="AE112" s="47">
        <v>1</v>
      </c>
      <c r="AG112" s="47">
        <v>1</v>
      </c>
      <c r="AO112" s="47">
        <v>1</v>
      </c>
      <c r="AV112" s="83">
        <f t="shared" si="2"/>
        <v>8</v>
      </c>
    </row>
    <row r="113" spans="1:48" s="47" customFormat="1" ht="15">
      <c r="A113" s="46" t="s">
        <v>202</v>
      </c>
      <c r="B113" s="47" t="s">
        <v>404</v>
      </c>
      <c r="C113" s="85" t="s">
        <v>196</v>
      </c>
      <c r="D113" s="46">
        <v>1</v>
      </c>
      <c r="E113" s="47" t="s">
        <v>179</v>
      </c>
      <c r="F113" s="91">
        <v>36455</v>
      </c>
      <c r="G113" s="83">
        <v>1999</v>
      </c>
      <c r="H113" s="83">
        <f t="shared" si="4"/>
        <v>7</v>
      </c>
      <c r="I113" s="84">
        <v>1.5</v>
      </c>
      <c r="AJ113" s="47">
        <v>1</v>
      </c>
      <c r="AK113" s="47">
        <v>1</v>
      </c>
      <c r="AM113" s="47">
        <v>1</v>
      </c>
      <c r="AV113" s="83">
        <f t="shared" si="2"/>
        <v>3</v>
      </c>
    </row>
    <row r="114" spans="1:48" s="47" customFormat="1" ht="15">
      <c r="A114" s="46" t="s">
        <v>202</v>
      </c>
      <c r="B114" s="47" t="s">
        <v>387</v>
      </c>
      <c r="C114" s="86" t="s">
        <v>198</v>
      </c>
      <c r="D114" s="46">
        <v>9</v>
      </c>
      <c r="E114" s="47" t="s">
        <v>174</v>
      </c>
      <c r="F114" s="82">
        <v>34012</v>
      </c>
      <c r="G114" s="83">
        <v>1993</v>
      </c>
      <c r="H114" s="83">
        <f t="shared" si="4"/>
        <v>13</v>
      </c>
      <c r="I114" s="84">
        <v>5</v>
      </c>
      <c r="M114" s="47">
        <v>1</v>
      </c>
      <c r="Q114" s="47">
        <v>1</v>
      </c>
      <c r="S114" s="47">
        <v>1</v>
      </c>
      <c r="W114" s="47">
        <v>1</v>
      </c>
      <c r="Y114" s="47">
        <v>1</v>
      </c>
      <c r="AC114" s="47">
        <v>1</v>
      </c>
      <c r="AE114" s="47">
        <v>1</v>
      </c>
      <c r="AI114" s="47">
        <v>1</v>
      </c>
      <c r="AO114" s="47">
        <v>1</v>
      </c>
      <c r="AU114" s="47">
        <v>1</v>
      </c>
      <c r="AV114" s="83">
        <f t="shared" si="2"/>
        <v>10</v>
      </c>
    </row>
    <row r="115" spans="1:48" s="47" customFormat="1" ht="15">
      <c r="A115" s="46" t="s">
        <v>202</v>
      </c>
      <c r="B115" s="47" t="s">
        <v>286</v>
      </c>
      <c r="C115" s="87" t="s">
        <v>200</v>
      </c>
      <c r="D115" s="46">
        <v>10</v>
      </c>
      <c r="E115" s="47" t="s">
        <v>175</v>
      </c>
      <c r="F115" s="82">
        <v>22150</v>
      </c>
      <c r="G115" s="83">
        <v>1960</v>
      </c>
      <c r="H115" s="83">
        <f t="shared" si="4"/>
        <v>46</v>
      </c>
      <c r="I115" s="84">
        <v>0.5</v>
      </c>
      <c r="AS115" s="47">
        <v>1</v>
      </c>
      <c r="AV115" s="83">
        <f t="shared" si="2"/>
        <v>1</v>
      </c>
    </row>
    <row r="116" spans="1:48" s="47" customFormat="1" ht="15">
      <c r="A116" s="46" t="s">
        <v>202</v>
      </c>
      <c r="B116" s="47" t="s">
        <v>166</v>
      </c>
      <c r="C116" s="87" t="s">
        <v>200</v>
      </c>
      <c r="D116" s="46">
        <v>9</v>
      </c>
      <c r="E116" s="47" t="s">
        <v>174</v>
      </c>
      <c r="F116" s="82">
        <v>32027</v>
      </c>
      <c r="G116" s="83">
        <v>1987</v>
      </c>
      <c r="H116" s="83">
        <f t="shared" si="4"/>
        <v>19</v>
      </c>
      <c r="I116" s="84">
        <v>3.5</v>
      </c>
      <c r="M116" s="47">
        <v>1</v>
      </c>
      <c r="S116" s="47">
        <v>1</v>
      </c>
      <c r="W116" s="47">
        <v>1</v>
      </c>
      <c r="AC116" s="47">
        <v>1</v>
      </c>
      <c r="AE116" s="47">
        <v>1</v>
      </c>
      <c r="AO116" s="47">
        <v>1</v>
      </c>
      <c r="AU116" s="47">
        <v>1</v>
      </c>
      <c r="AV116" s="83">
        <f t="shared" si="2"/>
        <v>7</v>
      </c>
    </row>
    <row r="117" spans="1:48" s="47" customFormat="1" ht="15">
      <c r="A117" s="46" t="s">
        <v>202</v>
      </c>
      <c r="B117" s="47" t="s">
        <v>363</v>
      </c>
      <c r="C117" s="85" t="s">
        <v>196</v>
      </c>
      <c r="D117" s="46">
        <v>1</v>
      </c>
      <c r="E117" s="47" t="s">
        <v>179</v>
      </c>
      <c r="F117" s="82">
        <v>36755</v>
      </c>
      <c r="G117" s="83">
        <v>2000</v>
      </c>
      <c r="H117" s="83">
        <f t="shared" si="4"/>
        <v>6</v>
      </c>
      <c r="I117" s="84">
        <v>1</v>
      </c>
      <c r="AJ117" s="47">
        <v>1</v>
      </c>
      <c r="AK117" s="47">
        <v>1</v>
      </c>
      <c r="AV117" s="83">
        <f t="shared" si="2"/>
        <v>2</v>
      </c>
    </row>
    <row r="118" spans="1:48" s="47" customFormat="1" ht="15">
      <c r="A118" s="46" t="s">
        <v>202</v>
      </c>
      <c r="B118" s="47" t="s">
        <v>379</v>
      </c>
      <c r="C118" s="85" t="s">
        <v>196</v>
      </c>
      <c r="D118" s="46">
        <v>1</v>
      </c>
      <c r="E118" s="47" t="s">
        <v>179</v>
      </c>
      <c r="F118" s="82">
        <v>35905</v>
      </c>
      <c r="G118" s="83">
        <v>1998</v>
      </c>
      <c r="H118" s="83">
        <f t="shared" si="4"/>
        <v>8</v>
      </c>
      <c r="I118" s="84"/>
      <c r="AV118" s="83">
        <f t="shared" si="2"/>
        <v>0</v>
      </c>
    </row>
    <row r="119" spans="1:48" s="47" customFormat="1" ht="15">
      <c r="A119" s="46" t="s">
        <v>202</v>
      </c>
      <c r="B119" s="47" t="s">
        <v>403</v>
      </c>
      <c r="C119" s="85" t="s">
        <v>196</v>
      </c>
      <c r="D119" s="46">
        <v>1</v>
      </c>
      <c r="E119" s="47" t="s">
        <v>179</v>
      </c>
      <c r="F119" s="91">
        <v>36455</v>
      </c>
      <c r="G119" s="83">
        <v>1999</v>
      </c>
      <c r="H119" s="83">
        <f t="shared" si="4"/>
        <v>7</v>
      </c>
      <c r="I119" s="84">
        <v>1.5</v>
      </c>
      <c r="AJ119" s="47">
        <v>1</v>
      </c>
      <c r="AK119" s="47">
        <v>1</v>
      </c>
      <c r="AM119" s="47">
        <v>1</v>
      </c>
      <c r="AV119" s="83">
        <f t="shared" si="2"/>
        <v>3</v>
      </c>
    </row>
    <row r="120" spans="1:48" s="47" customFormat="1" ht="15">
      <c r="A120" s="46" t="s">
        <v>202</v>
      </c>
      <c r="B120" s="47" t="s">
        <v>337</v>
      </c>
      <c r="C120" s="85" t="s">
        <v>196</v>
      </c>
      <c r="D120" s="46">
        <v>1</v>
      </c>
      <c r="E120" s="47" t="s">
        <v>179</v>
      </c>
      <c r="F120" s="82">
        <v>36835</v>
      </c>
      <c r="G120" s="83">
        <v>2000</v>
      </c>
      <c r="H120" s="83">
        <f t="shared" si="4"/>
        <v>6</v>
      </c>
      <c r="I120" s="84"/>
      <c r="AV120" s="83">
        <f t="shared" si="2"/>
        <v>0</v>
      </c>
    </row>
    <row r="121" spans="1:48" s="47" customFormat="1" ht="15">
      <c r="A121" s="46" t="s">
        <v>202</v>
      </c>
      <c r="B121" s="47" t="s">
        <v>369</v>
      </c>
      <c r="C121" s="87" t="s">
        <v>200</v>
      </c>
      <c r="D121" s="46">
        <v>10</v>
      </c>
      <c r="E121" s="47" t="s">
        <v>175</v>
      </c>
      <c r="F121" s="82">
        <v>23493</v>
      </c>
      <c r="G121" s="83">
        <v>1964</v>
      </c>
      <c r="H121" s="83">
        <f t="shared" si="4"/>
        <v>42</v>
      </c>
      <c r="I121" s="84"/>
      <c r="AV121" s="83">
        <f t="shared" si="2"/>
        <v>0</v>
      </c>
    </row>
    <row r="122" spans="1:48" s="47" customFormat="1" ht="15">
      <c r="A122" s="46" t="s">
        <v>202</v>
      </c>
      <c r="B122" s="47" t="s">
        <v>402</v>
      </c>
      <c r="D122" s="46">
        <v>5</v>
      </c>
      <c r="E122" s="47" t="s">
        <v>172</v>
      </c>
      <c r="G122" s="83"/>
      <c r="H122" s="83">
        <f t="shared" si="4"/>
        <v>2006</v>
      </c>
      <c r="I122" s="84"/>
      <c r="AV122" s="83">
        <f t="shared" si="2"/>
        <v>0</v>
      </c>
    </row>
    <row r="123" spans="1:48" s="47" customFormat="1" ht="15">
      <c r="A123" s="46" t="s">
        <v>202</v>
      </c>
      <c r="B123" s="47" t="s">
        <v>346</v>
      </c>
      <c r="C123" s="85" t="s">
        <v>196</v>
      </c>
      <c r="D123" s="46">
        <v>1</v>
      </c>
      <c r="E123" s="47" t="s">
        <v>179</v>
      </c>
      <c r="F123" s="82">
        <v>36913</v>
      </c>
      <c r="G123" s="83">
        <v>2001</v>
      </c>
      <c r="H123" s="83">
        <f t="shared" si="4"/>
        <v>5</v>
      </c>
      <c r="I123" s="84"/>
      <c r="AV123" s="83">
        <f t="shared" si="2"/>
        <v>0</v>
      </c>
    </row>
    <row r="124" spans="1:48" s="47" customFormat="1" ht="15">
      <c r="A124" s="46" t="s">
        <v>202</v>
      </c>
      <c r="B124" s="47" t="s">
        <v>353</v>
      </c>
      <c r="C124" s="86" t="s">
        <v>198</v>
      </c>
      <c r="D124" s="46">
        <v>8</v>
      </c>
      <c r="E124" s="47" t="s">
        <v>171</v>
      </c>
      <c r="F124" s="82">
        <v>34213</v>
      </c>
      <c r="G124" s="83">
        <v>1993</v>
      </c>
      <c r="H124" s="83">
        <f t="shared" si="4"/>
        <v>13</v>
      </c>
      <c r="I124" s="84">
        <v>5</v>
      </c>
      <c r="M124" s="47">
        <v>1</v>
      </c>
      <c r="Q124" s="47">
        <v>1</v>
      </c>
      <c r="S124" s="47">
        <v>1</v>
      </c>
      <c r="W124" s="47">
        <v>1</v>
      </c>
      <c r="Y124" s="47">
        <v>1</v>
      </c>
      <c r="AC124" s="47">
        <v>1</v>
      </c>
      <c r="AE124" s="47">
        <v>1</v>
      </c>
      <c r="AI124" s="47">
        <v>1</v>
      </c>
      <c r="AO124" s="47">
        <v>1</v>
      </c>
      <c r="AU124" s="47">
        <v>1</v>
      </c>
      <c r="AV124" s="83">
        <f t="shared" si="2"/>
        <v>10</v>
      </c>
    </row>
    <row r="125" spans="1:48" s="47" customFormat="1" ht="15">
      <c r="A125" s="46" t="s">
        <v>202</v>
      </c>
      <c r="B125" s="47" t="s">
        <v>217</v>
      </c>
      <c r="C125" s="85" t="s">
        <v>196</v>
      </c>
      <c r="D125" s="46">
        <v>2</v>
      </c>
      <c r="E125" s="47" t="s">
        <v>180</v>
      </c>
      <c r="F125" s="82">
        <v>35983</v>
      </c>
      <c r="G125" s="83">
        <v>1998</v>
      </c>
      <c r="H125" s="83">
        <f t="shared" si="4"/>
        <v>8</v>
      </c>
      <c r="I125" s="84">
        <v>1</v>
      </c>
      <c r="AK125" s="47">
        <v>1</v>
      </c>
      <c r="AM125" s="47">
        <v>1</v>
      </c>
      <c r="AV125" s="83">
        <f t="shared" si="2"/>
        <v>2</v>
      </c>
    </row>
    <row r="126" spans="1:48" s="47" customFormat="1" ht="15">
      <c r="A126" s="46" t="s">
        <v>202</v>
      </c>
      <c r="B126" s="47" t="s">
        <v>398</v>
      </c>
      <c r="C126" s="85" t="s">
        <v>196</v>
      </c>
      <c r="D126" s="46">
        <v>1</v>
      </c>
      <c r="E126" s="47" t="s">
        <v>179</v>
      </c>
      <c r="F126" s="82">
        <v>36476</v>
      </c>
      <c r="G126" s="83">
        <v>1999</v>
      </c>
      <c r="H126" s="83">
        <f t="shared" si="4"/>
        <v>7</v>
      </c>
      <c r="I126" s="84"/>
      <c r="AV126" s="83">
        <f t="shared" si="2"/>
        <v>0</v>
      </c>
    </row>
    <row r="127" spans="1:48" s="47" customFormat="1" ht="15">
      <c r="A127" s="46" t="s">
        <v>202</v>
      </c>
      <c r="B127" s="47" t="s">
        <v>368</v>
      </c>
      <c r="C127" s="87" t="s">
        <v>200</v>
      </c>
      <c r="D127" s="46">
        <v>9</v>
      </c>
      <c r="E127" s="47" t="s">
        <v>174</v>
      </c>
      <c r="F127" s="82">
        <v>33068</v>
      </c>
      <c r="G127" s="83">
        <v>1990</v>
      </c>
      <c r="H127" s="83">
        <f t="shared" si="4"/>
        <v>16</v>
      </c>
      <c r="I127" s="84"/>
      <c r="AV127" s="83">
        <f t="shared" si="2"/>
        <v>0</v>
      </c>
    </row>
    <row r="128" spans="1:48" s="47" customFormat="1" ht="15">
      <c r="A128" s="46" t="s">
        <v>202</v>
      </c>
      <c r="B128" s="47" t="s">
        <v>332</v>
      </c>
      <c r="D128" s="46">
        <v>4</v>
      </c>
      <c r="E128" s="47" t="s">
        <v>173</v>
      </c>
      <c r="G128" s="83"/>
      <c r="H128" s="83">
        <f t="shared" si="4"/>
        <v>2006</v>
      </c>
      <c r="I128" s="84"/>
      <c r="AV128" s="83">
        <f t="shared" si="2"/>
        <v>0</v>
      </c>
    </row>
    <row r="129" spans="1:48" s="47" customFormat="1" ht="15">
      <c r="A129" s="46" t="s">
        <v>202</v>
      </c>
      <c r="B129" s="47" t="s">
        <v>291</v>
      </c>
      <c r="C129" s="87" t="s">
        <v>200</v>
      </c>
      <c r="D129" s="46">
        <v>10</v>
      </c>
      <c r="E129" s="47" t="s">
        <v>175</v>
      </c>
      <c r="G129" s="83"/>
      <c r="H129" s="83">
        <f t="shared" si="4"/>
        <v>2006</v>
      </c>
      <c r="I129" s="84">
        <v>0.5</v>
      </c>
      <c r="AS129" s="47">
        <v>1</v>
      </c>
      <c r="AV129" s="83">
        <f t="shared" si="2"/>
        <v>1</v>
      </c>
    </row>
    <row r="130" spans="1:48" s="47" customFormat="1" ht="15">
      <c r="A130" s="46" t="s">
        <v>202</v>
      </c>
      <c r="B130" s="47" t="s">
        <v>266</v>
      </c>
      <c r="C130" s="88" t="s">
        <v>199</v>
      </c>
      <c r="D130" s="46">
        <v>8</v>
      </c>
      <c r="E130" s="47" t="s">
        <v>171</v>
      </c>
      <c r="F130" s="82">
        <v>33693</v>
      </c>
      <c r="G130" s="83">
        <v>1992</v>
      </c>
      <c r="H130" s="83">
        <f t="shared" si="4"/>
        <v>14</v>
      </c>
      <c r="I130" s="84"/>
      <c r="AV130" s="83">
        <f t="shared" si="2"/>
        <v>0</v>
      </c>
    </row>
    <row r="131" spans="1:48" s="47" customFormat="1" ht="15">
      <c r="A131" s="46" t="s">
        <v>202</v>
      </c>
      <c r="B131" s="47" t="s">
        <v>350</v>
      </c>
      <c r="D131" s="46">
        <v>5</v>
      </c>
      <c r="E131" s="47" t="s">
        <v>172</v>
      </c>
      <c r="G131" s="83"/>
      <c r="H131" s="83">
        <f t="shared" si="4"/>
        <v>2006</v>
      </c>
      <c r="I131" s="84"/>
      <c r="AV131" s="83">
        <f t="shared" si="2"/>
        <v>0</v>
      </c>
    </row>
    <row r="132" spans="1:48" s="47" customFormat="1" ht="15">
      <c r="A132" s="46" t="s">
        <v>202</v>
      </c>
      <c r="B132" s="47" t="s">
        <v>397</v>
      </c>
      <c r="C132" s="85" t="s">
        <v>196</v>
      </c>
      <c r="D132" s="46">
        <v>5</v>
      </c>
      <c r="E132" s="48" t="s">
        <v>172</v>
      </c>
      <c r="F132" s="82">
        <v>36008</v>
      </c>
      <c r="G132" s="83">
        <v>1998</v>
      </c>
      <c r="H132" s="83">
        <f t="shared" si="4"/>
        <v>8</v>
      </c>
      <c r="I132" s="84">
        <v>2</v>
      </c>
      <c r="O132" s="47">
        <v>1</v>
      </c>
      <c r="U132" s="47">
        <v>1</v>
      </c>
      <c r="AA132" s="47">
        <v>1</v>
      </c>
      <c r="AG132" s="47">
        <v>1</v>
      </c>
      <c r="AV132" s="83">
        <f t="shared" si="2"/>
        <v>4</v>
      </c>
    </row>
    <row r="133" spans="1:48" s="47" customFormat="1" ht="15">
      <c r="A133" s="46" t="s">
        <v>202</v>
      </c>
      <c r="B133" s="47" t="s">
        <v>239</v>
      </c>
      <c r="C133" s="81" t="s">
        <v>197</v>
      </c>
      <c r="D133" s="46">
        <v>5</v>
      </c>
      <c r="E133" s="47" t="s">
        <v>172</v>
      </c>
      <c r="F133" s="82">
        <v>35065</v>
      </c>
      <c r="G133" s="83">
        <v>1996</v>
      </c>
      <c r="H133" s="83">
        <f t="shared" si="4"/>
        <v>10</v>
      </c>
      <c r="I133" s="84"/>
      <c r="AV133" s="83">
        <f t="shared" si="2"/>
        <v>0</v>
      </c>
    </row>
    <row r="134" spans="1:48" s="47" customFormat="1" ht="15">
      <c r="A134" s="46" t="s">
        <v>202</v>
      </c>
      <c r="B134" s="47" t="s">
        <v>263</v>
      </c>
      <c r="C134" s="86" t="s">
        <v>198</v>
      </c>
      <c r="D134" s="46">
        <v>7</v>
      </c>
      <c r="E134" s="48" t="s">
        <v>329</v>
      </c>
      <c r="F134" s="82">
        <v>34251</v>
      </c>
      <c r="G134" s="83">
        <v>1993</v>
      </c>
      <c r="H134" s="83">
        <f t="shared" si="4"/>
        <v>13</v>
      </c>
      <c r="I134" s="84">
        <v>2</v>
      </c>
      <c r="Y134" s="47">
        <v>1</v>
      </c>
      <c r="AC134" s="47">
        <v>1</v>
      </c>
      <c r="AE134" s="47">
        <v>1</v>
      </c>
      <c r="AO134" s="47">
        <v>1</v>
      </c>
      <c r="AV134" s="83">
        <f t="shared" si="2"/>
        <v>4</v>
      </c>
    </row>
    <row r="135" spans="1:48" s="47" customFormat="1" ht="15">
      <c r="A135" s="46" t="s">
        <v>202</v>
      </c>
      <c r="B135" s="47" t="s">
        <v>208</v>
      </c>
      <c r="C135" s="85" t="s">
        <v>196</v>
      </c>
      <c r="D135" s="46">
        <v>4</v>
      </c>
      <c r="E135" s="47" t="s">
        <v>173</v>
      </c>
      <c r="F135" s="82">
        <v>36285</v>
      </c>
      <c r="G135" s="83">
        <v>1999</v>
      </c>
      <c r="H135" s="83">
        <f t="shared" si="4"/>
        <v>7</v>
      </c>
      <c r="I135" s="84">
        <v>3.5</v>
      </c>
      <c r="M135" s="47">
        <v>1</v>
      </c>
      <c r="O135" s="47">
        <v>1</v>
      </c>
      <c r="U135" s="47">
        <v>1</v>
      </c>
      <c r="Y135" s="47">
        <v>1</v>
      </c>
      <c r="AE135" s="47">
        <v>1</v>
      </c>
      <c r="AG135" s="47">
        <v>1</v>
      </c>
      <c r="AQ135" s="47">
        <v>1</v>
      </c>
      <c r="AV135" s="83">
        <f t="shared" si="2"/>
        <v>7</v>
      </c>
    </row>
    <row r="136" spans="1:48" s="47" customFormat="1" ht="15">
      <c r="A136" s="46" t="s">
        <v>202</v>
      </c>
      <c r="B136" s="47" t="s">
        <v>211</v>
      </c>
      <c r="C136" s="85" t="s">
        <v>196</v>
      </c>
      <c r="D136" s="46">
        <v>2</v>
      </c>
      <c r="E136" s="47" t="s">
        <v>180</v>
      </c>
      <c r="F136" s="82">
        <v>36368</v>
      </c>
      <c r="G136" s="83">
        <v>1999</v>
      </c>
      <c r="H136" s="83">
        <f t="shared" si="4"/>
        <v>7</v>
      </c>
      <c r="I136" s="84">
        <v>1</v>
      </c>
      <c r="M136" s="47">
        <v>1</v>
      </c>
      <c r="AG136" s="47">
        <v>1</v>
      </c>
      <c r="AV136" s="83">
        <f t="shared" si="2"/>
        <v>2</v>
      </c>
    </row>
    <row r="137" spans="1:48" s="47" customFormat="1" ht="15">
      <c r="A137" s="46" t="s">
        <v>202</v>
      </c>
      <c r="B137" s="47" t="s">
        <v>385</v>
      </c>
      <c r="C137" s="85" t="s">
        <v>196</v>
      </c>
      <c r="D137" s="46">
        <v>1</v>
      </c>
      <c r="E137" s="47" t="s">
        <v>179</v>
      </c>
      <c r="F137" s="82">
        <v>36688</v>
      </c>
      <c r="G137" s="83">
        <v>2000</v>
      </c>
      <c r="H137" s="83">
        <f t="shared" si="4"/>
        <v>6</v>
      </c>
      <c r="I137" s="84">
        <v>1</v>
      </c>
      <c r="AJ137" s="47">
        <v>1</v>
      </c>
      <c r="AK137" s="47">
        <v>1</v>
      </c>
      <c r="AV137" s="83">
        <f t="shared" si="2"/>
        <v>2</v>
      </c>
    </row>
    <row r="138" spans="1:48" s="47" customFormat="1" ht="15">
      <c r="A138" s="46" t="s">
        <v>202</v>
      </c>
      <c r="B138" s="47" t="s">
        <v>400</v>
      </c>
      <c r="C138" s="85" t="s">
        <v>196</v>
      </c>
      <c r="D138" s="46">
        <v>2</v>
      </c>
      <c r="E138" s="47" t="s">
        <v>180</v>
      </c>
      <c r="F138" s="82">
        <v>36134</v>
      </c>
      <c r="G138" s="83">
        <v>1998</v>
      </c>
      <c r="H138" s="83">
        <f t="shared" si="4"/>
        <v>8</v>
      </c>
      <c r="I138" s="84"/>
      <c r="AV138" s="83">
        <f t="shared" si="2"/>
        <v>0</v>
      </c>
    </row>
    <row r="139" spans="1:48" s="47" customFormat="1" ht="15">
      <c r="A139" s="46" t="s">
        <v>202</v>
      </c>
      <c r="B139" s="47" t="s">
        <v>340</v>
      </c>
      <c r="C139" s="85" t="s">
        <v>196</v>
      </c>
      <c r="D139" s="89"/>
      <c r="E139" s="90"/>
      <c r="F139" s="82">
        <v>35624</v>
      </c>
      <c r="G139" s="83">
        <v>1997</v>
      </c>
      <c r="H139" s="83">
        <f t="shared" si="4"/>
        <v>9</v>
      </c>
      <c r="I139" s="84"/>
      <c r="AV139" s="83">
        <f aca="true" t="shared" si="5" ref="AV139:AV185">SUM(L139:AU139)</f>
        <v>0</v>
      </c>
    </row>
    <row r="140" spans="1:48" s="47" customFormat="1" ht="15">
      <c r="A140" s="46" t="s">
        <v>202</v>
      </c>
      <c r="B140" s="47" t="s">
        <v>351</v>
      </c>
      <c r="C140" s="85" t="s">
        <v>196</v>
      </c>
      <c r="D140" s="46">
        <v>1</v>
      </c>
      <c r="E140" s="47" t="s">
        <v>179</v>
      </c>
      <c r="F140" s="82">
        <v>37248</v>
      </c>
      <c r="G140" s="83">
        <v>2001</v>
      </c>
      <c r="H140" s="83">
        <f t="shared" si="4"/>
        <v>5</v>
      </c>
      <c r="I140" s="84"/>
      <c r="AV140" s="83">
        <f t="shared" si="5"/>
        <v>0</v>
      </c>
    </row>
    <row r="141" spans="1:48" s="47" customFormat="1" ht="15">
      <c r="A141" s="46" t="s">
        <v>202</v>
      </c>
      <c r="B141" s="47" t="s">
        <v>233</v>
      </c>
      <c r="C141" s="85" t="s">
        <v>196</v>
      </c>
      <c r="D141" s="46">
        <v>5</v>
      </c>
      <c r="E141" s="47" t="s">
        <v>172</v>
      </c>
      <c r="F141" s="82">
        <v>35579</v>
      </c>
      <c r="G141" s="83">
        <v>1997</v>
      </c>
      <c r="H141" s="83">
        <f t="shared" si="4"/>
        <v>9</v>
      </c>
      <c r="I141" s="84"/>
      <c r="AV141" s="83">
        <f t="shared" si="5"/>
        <v>0</v>
      </c>
    </row>
    <row r="142" spans="1:48" s="47" customFormat="1" ht="15">
      <c r="A142" s="46" t="s">
        <v>202</v>
      </c>
      <c r="B142" s="47" t="s">
        <v>225</v>
      </c>
      <c r="C142" s="85" t="s">
        <v>196</v>
      </c>
      <c r="D142" s="46">
        <v>4</v>
      </c>
      <c r="E142" s="47" t="s">
        <v>173</v>
      </c>
      <c r="F142" s="82">
        <v>35715</v>
      </c>
      <c r="G142" s="83">
        <v>1997</v>
      </c>
      <c r="H142" s="83">
        <f t="shared" si="4"/>
        <v>9</v>
      </c>
      <c r="I142" s="84"/>
      <c r="AV142" s="83">
        <f t="shared" si="5"/>
        <v>0</v>
      </c>
    </row>
    <row r="143" spans="1:48" s="47" customFormat="1" ht="15">
      <c r="A143" s="46" t="s">
        <v>202</v>
      </c>
      <c r="B143" s="47" t="s">
        <v>229</v>
      </c>
      <c r="C143" s="85" t="s">
        <v>196</v>
      </c>
      <c r="D143" s="46">
        <v>4</v>
      </c>
      <c r="E143" s="47" t="s">
        <v>173</v>
      </c>
      <c r="F143" s="82">
        <v>35487</v>
      </c>
      <c r="G143" s="83">
        <v>1997</v>
      </c>
      <c r="H143" s="83">
        <f t="shared" si="4"/>
        <v>9</v>
      </c>
      <c r="I143" s="84">
        <v>2</v>
      </c>
      <c r="M143" s="47">
        <v>1</v>
      </c>
      <c r="U143" s="47">
        <v>1</v>
      </c>
      <c r="AA143" s="47">
        <v>1</v>
      </c>
      <c r="AE143" s="47">
        <v>1</v>
      </c>
      <c r="AV143" s="83">
        <f t="shared" si="5"/>
        <v>4</v>
      </c>
    </row>
    <row r="144" spans="1:48" s="47" customFormat="1" ht="15">
      <c r="A144" s="46" t="s">
        <v>202</v>
      </c>
      <c r="B144" s="47" t="s">
        <v>375</v>
      </c>
      <c r="C144" s="88" t="s">
        <v>199</v>
      </c>
      <c r="D144" s="46">
        <v>9</v>
      </c>
      <c r="E144" s="47" t="s">
        <v>174</v>
      </c>
      <c r="F144" s="82">
        <v>33504</v>
      </c>
      <c r="G144" s="83">
        <v>1991</v>
      </c>
      <c r="H144" s="83">
        <f t="shared" si="4"/>
        <v>15</v>
      </c>
      <c r="I144" s="84"/>
      <c r="AV144" s="83">
        <f t="shared" si="5"/>
        <v>0</v>
      </c>
    </row>
    <row r="145" spans="1:48" s="47" customFormat="1" ht="15">
      <c r="A145" s="46" t="s">
        <v>202</v>
      </c>
      <c r="B145" s="47" t="s">
        <v>287</v>
      </c>
      <c r="C145" s="87" t="s">
        <v>200</v>
      </c>
      <c r="D145" s="46">
        <v>10</v>
      </c>
      <c r="E145" s="47" t="s">
        <v>175</v>
      </c>
      <c r="F145" s="82">
        <v>21186</v>
      </c>
      <c r="G145" s="83">
        <v>1958</v>
      </c>
      <c r="H145" s="83">
        <f aca="true" t="shared" si="6" ref="H145:H185">$F$1-G145</f>
        <v>48</v>
      </c>
      <c r="I145" s="84">
        <v>0.5</v>
      </c>
      <c r="AS145" s="47">
        <v>1</v>
      </c>
      <c r="AV145" s="83">
        <f t="shared" si="5"/>
        <v>1</v>
      </c>
    </row>
    <row r="146" spans="1:48" s="47" customFormat="1" ht="15">
      <c r="A146" s="46" t="s">
        <v>202</v>
      </c>
      <c r="B146" s="47" t="s">
        <v>255</v>
      </c>
      <c r="C146" s="86" t="s">
        <v>198</v>
      </c>
      <c r="D146" s="46">
        <v>4</v>
      </c>
      <c r="E146" s="47" t="s">
        <v>173</v>
      </c>
      <c r="F146" s="82">
        <v>34677</v>
      </c>
      <c r="G146" s="83">
        <v>1994</v>
      </c>
      <c r="H146" s="83">
        <f t="shared" si="6"/>
        <v>12</v>
      </c>
      <c r="I146" s="84"/>
      <c r="AV146" s="83">
        <f t="shared" si="5"/>
        <v>0</v>
      </c>
    </row>
    <row r="147" spans="1:48" s="47" customFormat="1" ht="15">
      <c r="A147" s="46" t="s">
        <v>202</v>
      </c>
      <c r="B147" s="47" t="s">
        <v>278</v>
      </c>
      <c r="C147" s="87" t="s">
        <v>200</v>
      </c>
      <c r="D147" s="46">
        <v>9</v>
      </c>
      <c r="E147" s="47" t="s">
        <v>174</v>
      </c>
      <c r="F147" s="82">
        <v>32983</v>
      </c>
      <c r="G147" s="83">
        <v>1990</v>
      </c>
      <c r="H147" s="83">
        <f t="shared" si="6"/>
        <v>16</v>
      </c>
      <c r="I147" s="84">
        <v>5</v>
      </c>
      <c r="M147" s="47">
        <v>1</v>
      </c>
      <c r="Q147" s="47">
        <v>1</v>
      </c>
      <c r="S147" s="47">
        <v>1</v>
      </c>
      <c r="W147" s="47">
        <v>1</v>
      </c>
      <c r="Y147" s="47">
        <v>1</v>
      </c>
      <c r="AC147" s="47">
        <v>1</v>
      </c>
      <c r="AE147" s="47">
        <v>1</v>
      </c>
      <c r="AI147" s="47">
        <v>1</v>
      </c>
      <c r="AO147" s="47">
        <v>1</v>
      </c>
      <c r="AU147" s="47">
        <v>1</v>
      </c>
      <c r="AV147" s="83">
        <f>SUM(L147:AU147)</f>
        <v>10</v>
      </c>
    </row>
    <row r="148" spans="1:48" s="47" customFormat="1" ht="15">
      <c r="A148" s="46" t="s">
        <v>202</v>
      </c>
      <c r="B148" s="47" t="s">
        <v>388</v>
      </c>
      <c r="D148" s="46">
        <v>3</v>
      </c>
      <c r="E148" s="47" t="s">
        <v>177</v>
      </c>
      <c r="G148" s="83"/>
      <c r="H148" s="83">
        <f t="shared" si="6"/>
        <v>2006</v>
      </c>
      <c r="I148" s="84"/>
      <c r="AV148" s="83">
        <f t="shared" si="5"/>
        <v>0</v>
      </c>
    </row>
    <row r="149" spans="1:48" s="47" customFormat="1" ht="15">
      <c r="A149" s="46" t="s">
        <v>202</v>
      </c>
      <c r="B149" s="47" t="s">
        <v>236</v>
      </c>
      <c r="C149" s="81" t="s">
        <v>197</v>
      </c>
      <c r="D149" s="46">
        <v>3</v>
      </c>
      <c r="E149" s="47" t="s">
        <v>177</v>
      </c>
      <c r="F149" s="82">
        <v>35317</v>
      </c>
      <c r="G149" s="83">
        <v>1996</v>
      </c>
      <c r="H149" s="83">
        <f t="shared" si="6"/>
        <v>10</v>
      </c>
      <c r="I149" s="84">
        <v>1.5</v>
      </c>
      <c r="M149" s="47">
        <v>1</v>
      </c>
      <c r="AM149" s="47">
        <v>1</v>
      </c>
      <c r="AQ149" s="47">
        <v>1</v>
      </c>
      <c r="AV149" s="83">
        <f t="shared" si="5"/>
        <v>3</v>
      </c>
    </row>
    <row r="150" spans="1:48" s="47" customFormat="1" ht="15">
      <c r="A150" s="46" t="s">
        <v>202</v>
      </c>
      <c r="B150" s="47" t="s">
        <v>220</v>
      </c>
      <c r="C150" s="85" t="s">
        <v>196</v>
      </c>
      <c r="D150" s="46">
        <v>1</v>
      </c>
      <c r="E150" s="47" t="s">
        <v>179</v>
      </c>
      <c r="F150" s="82">
        <v>36127</v>
      </c>
      <c r="G150" s="83">
        <v>1998</v>
      </c>
      <c r="H150" s="83">
        <f t="shared" si="6"/>
        <v>8</v>
      </c>
      <c r="I150" s="84"/>
      <c r="AV150" s="83">
        <f t="shared" si="5"/>
        <v>0</v>
      </c>
    </row>
    <row r="151" spans="1:48" s="47" customFormat="1" ht="15">
      <c r="A151" s="46" t="s">
        <v>202</v>
      </c>
      <c r="B151" s="47" t="s">
        <v>264</v>
      </c>
      <c r="C151" s="86" t="s">
        <v>198</v>
      </c>
      <c r="D151" s="46">
        <v>9</v>
      </c>
      <c r="E151" s="47" t="s">
        <v>174</v>
      </c>
      <c r="F151" s="82">
        <v>34131</v>
      </c>
      <c r="G151" s="83">
        <v>1993</v>
      </c>
      <c r="H151" s="83">
        <f t="shared" si="6"/>
        <v>13</v>
      </c>
      <c r="I151" s="84"/>
      <c r="AV151" s="83">
        <f t="shared" si="5"/>
        <v>0</v>
      </c>
    </row>
    <row r="152" spans="1:48" s="47" customFormat="1" ht="15">
      <c r="A152" s="46" t="s">
        <v>202</v>
      </c>
      <c r="B152" s="47" t="s">
        <v>231</v>
      </c>
      <c r="C152" s="85" t="s">
        <v>196</v>
      </c>
      <c r="D152" s="46">
        <v>6</v>
      </c>
      <c r="E152" s="47" t="s">
        <v>176</v>
      </c>
      <c r="F152" s="82">
        <v>35530</v>
      </c>
      <c r="G152" s="83">
        <v>1997</v>
      </c>
      <c r="H152" s="83">
        <f t="shared" si="6"/>
        <v>9</v>
      </c>
      <c r="I152" s="84">
        <v>4</v>
      </c>
      <c r="M152" s="47">
        <v>1</v>
      </c>
      <c r="O152" s="47">
        <v>1</v>
      </c>
      <c r="U152" s="47">
        <v>1</v>
      </c>
      <c r="Y152" s="47">
        <v>1</v>
      </c>
      <c r="AA152" s="47">
        <v>1</v>
      </c>
      <c r="AE152" s="47">
        <v>1</v>
      </c>
      <c r="AG152" s="47">
        <v>1</v>
      </c>
      <c r="AO152" s="47">
        <v>1</v>
      </c>
      <c r="AV152" s="83">
        <f t="shared" si="5"/>
        <v>8</v>
      </c>
    </row>
    <row r="153" spans="1:48" s="47" customFormat="1" ht="15">
      <c r="A153" s="46" t="s">
        <v>202</v>
      </c>
      <c r="B153" s="47" t="s">
        <v>288</v>
      </c>
      <c r="C153" s="87" t="s">
        <v>200</v>
      </c>
      <c r="D153" s="46">
        <v>10</v>
      </c>
      <c r="E153" s="47" t="s">
        <v>175</v>
      </c>
      <c r="F153" s="82">
        <v>18820</v>
      </c>
      <c r="G153" s="83">
        <v>1951</v>
      </c>
      <c r="H153" s="83">
        <f t="shared" si="6"/>
        <v>55</v>
      </c>
      <c r="I153" s="84"/>
      <c r="AV153" s="83">
        <f t="shared" si="5"/>
        <v>0</v>
      </c>
    </row>
    <row r="154" spans="1:48" s="47" customFormat="1" ht="15">
      <c r="A154" s="46" t="s">
        <v>202</v>
      </c>
      <c r="B154" s="47" t="s">
        <v>260</v>
      </c>
      <c r="C154" s="86" t="s">
        <v>198</v>
      </c>
      <c r="D154" s="46">
        <v>9</v>
      </c>
      <c r="E154" s="47" t="s">
        <v>174</v>
      </c>
      <c r="F154" s="82">
        <v>34646</v>
      </c>
      <c r="G154" s="83">
        <v>1994</v>
      </c>
      <c r="H154" s="83">
        <f t="shared" si="6"/>
        <v>12</v>
      </c>
      <c r="I154" s="84">
        <v>5</v>
      </c>
      <c r="M154" s="47">
        <v>1</v>
      </c>
      <c r="Q154" s="47">
        <v>1</v>
      </c>
      <c r="S154" s="47">
        <v>1</v>
      </c>
      <c r="W154" s="47">
        <v>1</v>
      </c>
      <c r="Y154" s="47">
        <v>1</v>
      </c>
      <c r="AC154" s="47">
        <v>1</v>
      </c>
      <c r="AE154" s="47">
        <v>1</v>
      </c>
      <c r="AI154" s="47">
        <v>1</v>
      </c>
      <c r="AO154" s="47">
        <v>1</v>
      </c>
      <c r="AU154" s="47">
        <v>1</v>
      </c>
      <c r="AV154" s="83">
        <f t="shared" si="5"/>
        <v>10</v>
      </c>
    </row>
    <row r="155" spans="1:48" s="47" customFormat="1" ht="15">
      <c r="A155" s="46" t="s">
        <v>202</v>
      </c>
      <c r="B155" s="47" t="s">
        <v>420</v>
      </c>
      <c r="C155" s="85" t="s">
        <v>196</v>
      </c>
      <c r="D155" s="46">
        <v>1</v>
      </c>
      <c r="E155" s="47" t="s">
        <v>179</v>
      </c>
      <c r="G155" s="83"/>
      <c r="H155" s="83">
        <f t="shared" si="6"/>
        <v>2006</v>
      </c>
      <c r="I155" s="84">
        <v>0.5</v>
      </c>
      <c r="AJ155" s="47">
        <v>1</v>
      </c>
      <c r="AV155" s="83">
        <f t="shared" si="5"/>
        <v>1</v>
      </c>
    </row>
    <row r="156" spans="1:48" s="47" customFormat="1" ht="15">
      <c r="A156" s="46" t="s">
        <v>202</v>
      </c>
      <c r="B156" s="47" t="s">
        <v>271</v>
      </c>
      <c r="C156" s="88" t="s">
        <v>199</v>
      </c>
      <c r="D156" s="46">
        <v>9</v>
      </c>
      <c r="E156" s="47" t="s">
        <v>174</v>
      </c>
      <c r="F156" s="82">
        <v>33855</v>
      </c>
      <c r="G156" s="83">
        <v>1992</v>
      </c>
      <c r="H156" s="83">
        <f t="shared" si="6"/>
        <v>14</v>
      </c>
      <c r="I156" s="84">
        <v>5</v>
      </c>
      <c r="M156" s="47">
        <v>1</v>
      </c>
      <c r="Q156" s="47">
        <v>1</v>
      </c>
      <c r="S156" s="47">
        <v>1</v>
      </c>
      <c r="W156" s="47">
        <v>1</v>
      </c>
      <c r="Y156" s="47">
        <v>1</v>
      </c>
      <c r="AC156" s="47">
        <v>1</v>
      </c>
      <c r="AE156" s="47">
        <v>1</v>
      </c>
      <c r="AI156" s="47">
        <v>1</v>
      </c>
      <c r="AO156" s="47">
        <v>1</v>
      </c>
      <c r="AU156" s="47">
        <v>1</v>
      </c>
      <c r="AV156" s="93">
        <f t="shared" si="5"/>
        <v>10</v>
      </c>
    </row>
    <row r="157" spans="1:48" s="47" customFormat="1" ht="15">
      <c r="A157" s="46" t="s">
        <v>202</v>
      </c>
      <c r="B157" s="47" t="s">
        <v>237</v>
      </c>
      <c r="C157" s="81" t="s">
        <v>197</v>
      </c>
      <c r="D157" s="46">
        <v>6</v>
      </c>
      <c r="E157" s="47" t="s">
        <v>176</v>
      </c>
      <c r="F157" s="82">
        <v>35256</v>
      </c>
      <c r="G157" s="83">
        <v>1996</v>
      </c>
      <c r="H157" s="83">
        <f t="shared" si="6"/>
        <v>10</v>
      </c>
      <c r="I157" s="84">
        <v>4.5</v>
      </c>
      <c r="M157" s="47">
        <v>1</v>
      </c>
      <c r="Q157" s="47">
        <v>1</v>
      </c>
      <c r="S157" s="47">
        <v>1</v>
      </c>
      <c r="W157" s="47">
        <v>1</v>
      </c>
      <c r="Y157" s="47">
        <v>1</v>
      </c>
      <c r="AC157" s="47">
        <v>1</v>
      </c>
      <c r="AE157" s="47">
        <v>1</v>
      </c>
      <c r="AO157" s="47">
        <v>1</v>
      </c>
      <c r="AU157" s="47">
        <v>1</v>
      </c>
      <c r="AV157" s="83">
        <f t="shared" si="5"/>
        <v>9</v>
      </c>
    </row>
    <row r="158" spans="1:48" s="47" customFormat="1" ht="15">
      <c r="A158" s="46" t="s">
        <v>202</v>
      </c>
      <c r="B158" s="47" t="s">
        <v>401</v>
      </c>
      <c r="D158" s="46">
        <v>1</v>
      </c>
      <c r="E158" s="47" t="s">
        <v>179</v>
      </c>
      <c r="G158" s="83"/>
      <c r="H158" s="83">
        <f t="shared" si="6"/>
        <v>2006</v>
      </c>
      <c r="I158" s="84"/>
      <c r="AV158" s="83">
        <f t="shared" si="5"/>
        <v>0</v>
      </c>
    </row>
    <row r="159" spans="1:48" s="47" customFormat="1" ht="15">
      <c r="A159" s="46" t="s">
        <v>202</v>
      </c>
      <c r="B159" s="47" t="s">
        <v>209</v>
      </c>
      <c r="C159" s="85" t="s">
        <v>196</v>
      </c>
      <c r="D159" s="46">
        <v>3</v>
      </c>
      <c r="E159" s="47" t="s">
        <v>177</v>
      </c>
      <c r="F159" s="82">
        <v>36317</v>
      </c>
      <c r="G159" s="83">
        <v>1999</v>
      </c>
      <c r="H159" s="83">
        <f t="shared" si="6"/>
        <v>7</v>
      </c>
      <c r="I159" s="84"/>
      <c r="AV159" s="83">
        <f t="shared" si="5"/>
        <v>0</v>
      </c>
    </row>
    <row r="160" spans="1:48" s="47" customFormat="1" ht="15">
      <c r="A160" s="46" t="s">
        <v>202</v>
      </c>
      <c r="B160" s="47" t="s">
        <v>70</v>
      </c>
      <c r="C160" s="87" t="s">
        <v>200</v>
      </c>
      <c r="D160" s="46">
        <v>9</v>
      </c>
      <c r="E160" s="47" t="s">
        <v>174</v>
      </c>
      <c r="F160" s="82">
        <v>32320</v>
      </c>
      <c r="G160" s="83">
        <v>1988</v>
      </c>
      <c r="H160" s="83">
        <f t="shared" si="6"/>
        <v>18</v>
      </c>
      <c r="I160" s="84">
        <v>5</v>
      </c>
      <c r="M160" s="47">
        <v>1</v>
      </c>
      <c r="Q160" s="47">
        <v>1</v>
      </c>
      <c r="S160" s="47">
        <v>1</v>
      </c>
      <c r="W160" s="47">
        <v>1</v>
      </c>
      <c r="Y160" s="47">
        <v>1</v>
      </c>
      <c r="AC160" s="47">
        <v>1</v>
      </c>
      <c r="AE160" s="47">
        <v>1</v>
      </c>
      <c r="AI160" s="47">
        <v>1</v>
      </c>
      <c r="AO160" s="47">
        <v>1</v>
      </c>
      <c r="AU160" s="47">
        <v>1</v>
      </c>
      <c r="AV160" s="83">
        <f t="shared" si="5"/>
        <v>10</v>
      </c>
    </row>
    <row r="161" spans="1:48" s="47" customFormat="1" ht="15">
      <c r="A161" s="46" t="s">
        <v>202</v>
      </c>
      <c r="B161" s="47" t="s">
        <v>257</v>
      </c>
      <c r="C161" s="86" t="s">
        <v>198</v>
      </c>
      <c r="D161" s="46">
        <v>9</v>
      </c>
      <c r="E161" s="48" t="s">
        <v>174</v>
      </c>
      <c r="F161" s="82">
        <v>34391</v>
      </c>
      <c r="G161" s="83">
        <v>1994</v>
      </c>
      <c r="H161" s="83">
        <f t="shared" si="6"/>
        <v>12</v>
      </c>
      <c r="I161" s="84">
        <v>5</v>
      </c>
      <c r="M161" s="47">
        <v>1</v>
      </c>
      <c r="Q161" s="47">
        <v>1</v>
      </c>
      <c r="S161" s="47">
        <v>1</v>
      </c>
      <c r="W161" s="47">
        <v>1</v>
      </c>
      <c r="Y161" s="47">
        <v>1</v>
      </c>
      <c r="AC161" s="47">
        <v>1</v>
      </c>
      <c r="AE161" s="47">
        <v>1</v>
      </c>
      <c r="AI161" s="47">
        <v>1</v>
      </c>
      <c r="AO161" s="47">
        <v>1</v>
      </c>
      <c r="AU161" s="47">
        <v>1</v>
      </c>
      <c r="AV161" s="83">
        <f t="shared" si="5"/>
        <v>10</v>
      </c>
    </row>
    <row r="162" spans="1:48" s="47" customFormat="1" ht="15">
      <c r="A162" s="46" t="s">
        <v>202</v>
      </c>
      <c r="B162" s="47" t="s">
        <v>227</v>
      </c>
      <c r="C162" s="81" t="s">
        <v>197</v>
      </c>
      <c r="D162" s="46">
        <v>7</v>
      </c>
      <c r="E162" s="47" t="s">
        <v>329</v>
      </c>
      <c r="F162" s="91">
        <v>35407</v>
      </c>
      <c r="G162" s="83">
        <v>1996</v>
      </c>
      <c r="H162" s="83">
        <f t="shared" si="6"/>
        <v>10</v>
      </c>
      <c r="I162" s="84">
        <v>2</v>
      </c>
      <c r="M162" s="47">
        <v>1</v>
      </c>
      <c r="Y162" s="47">
        <v>1</v>
      </c>
      <c r="AE162" s="47">
        <v>1</v>
      </c>
      <c r="AO162" s="47">
        <v>1</v>
      </c>
      <c r="AV162" s="83">
        <f t="shared" si="5"/>
        <v>4</v>
      </c>
    </row>
    <row r="163" spans="1:48" s="47" customFormat="1" ht="15">
      <c r="A163" s="46" t="s">
        <v>202</v>
      </c>
      <c r="B163" s="47" t="s">
        <v>204</v>
      </c>
      <c r="C163" s="85" t="s">
        <v>196</v>
      </c>
      <c r="D163" s="46">
        <v>2</v>
      </c>
      <c r="E163" s="47" t="s">
        <v>180</v>
      </c>
      <c r="F163" s="82">
        <v>36580</v>
      </c>
      <c r="G163" s="83">
        <v>2000</v>
      </c>
      <c r="H163" s="83">
        <f t="shared" si="6"/>
        <v>6</v>
      </c>
      <c r="I163" s="84">
        <v>1</v>
      </c>
      <c r="AK163" s="47">
        <v>1</v>
      </c>
      <c r="AM163" s="47">
        <v>1</v>
      </c>
      <c r="AV163" s="83">
        <f t="shared" si="5"/>
        <v>2</v>
      </c>
    </row>
    <row r="164" spans="1:48" s="47" customFormat="1" ht="15">
      <c r="A164" s="46" t="s">
        <v>202</v>
      </c>
      <c r="B164" s="47" t="s">
        <v>219</v>
      </c>
      <c r="C164" s="85" t="s">
        <v>196</v>
      </c>
      <c r="D164" s="46">
        <v>1</v>
      </c>
      <c r="E164" s="47" t="s">
        <v>179</v>
      </c>
      <c r="F164" s="82">
        <v>35998</v>
      </c>
      <c r="G164" s="83">
        <v>1998</v>
      </c>
      <c r="H164" s="83">
        <f t="shared" si="6"/>
        <v>8</v>
      </c>
      <c r="I164" s="84"/>
      <c r="AV164" s="83">
        <f t="shared" si="5"/>
        <v>0</v>
      </c>
    </row>
    <row r="165" spans="1:48" s="47" customFormat="1" ht="15">
      <c r="A165" s="46" t="s">
        <v>202</v>
      </c>
      <c r="B165" s="47" t="s">
        <v>359</v>
      </c>
      <c r="D165" s="46">
        <v>5</v>
      </c>
      <c r="E165" s="47" t="s">
        <v>172</v>
      </c>
      <c r="G165" s="83"/>
      <c r="H165" s="83">
        <f t="shared" si="6"/>
        <v>2006</v>
      </c>
      <c r="I165" s="84"/>
      <c r="AV165" s="83">
        <f t="shared" si="5"/>
        <v>0</v>
      </c>
    </row>
    <row r="166" spans="1:48" s="47" customFormat="1" ht="15">
      <c r="A166" s="46" t="s">
        <v>202</v>
      </c>
      <c r="B166" s="47" t="s">
        <v>370</v>
      </c>
      <c r="C166" s="86" t="s">
        <v>198</v>
      </c>
      <c r="D166" s="46">
        <v>8</v>
      </c>
      <c r="E166" s="47" t="s">
        <v>171</v>
      </c>
      <c r="F166" s="82">
        <v>34584</v>
      </c>
      <c r="G166" s="83">
        <v>1994</v>
      </c>
      <c r="H166" s="83">
        <f t="shared" si="6"/>
        <v>12</v>
      </c>
      <c r="I166" s="84">
        <v>3</v>
      </c>
      <c r="M166" s="47">
        <v>1</v>
      </c>
      <c r="Q166" s="47">
        <v>1</v>
      </c>
      <c r="W166" s="47">
        <v>1</v>
      </c>
      <c r="Y166" s="47">
        <v>1</v>
      </c>
      <c r="AC166" s="47">
        <v>1</v>
      </c>
      <c r="AE166" s="47">
        <v>1</v>
      </c>
      <c r="AV166" s="83">
        <f t="shared" si="5"/>
        <v>6</v>
      </c>
    </row>
    <row r="167" spans="1:48" s="47" customFormat="1" ht="15">
      <c r="A167" s="46" t="s">
        <v>202</v>
      </c>
      <c r="B167" s="47" t="s">
        <v>357</v>
      </c>
      <c r="C167" s="85" t="s">
        <v>196</v>
      </c>
      <c r="D167" s="46">
        <v>1</v>
      </c>
      <c r="E167" s="47" t="s">
        <v>179</v>
      </c>
      <c r="F167" s="82">
        <v>36230</v>
      </c>
      <c r="G167" s="83">
        <v>1999</v>
      </c>
      <c r="H167" s="83">
        <f t="shared" si="6"/>
        <v>7</v>
      </c>
      <c r="I167" s="84">
        <v>0.5</v>
      </c>
      <c r="AJ167" s="47">
        <v>1</v>
      </c>
      <c r="AV167" s="83">
        <f t="shared" si="5"/>
        <v>1</v>
      </c>
    </row>
    <row r="168" spans="1:48" s="47" customFormat="1" ht="15">
      <c r="A168" s="46" t="s">
        <v>202</v>
      </c>
      <c r="B168" s="47" t="s">
        <v>242</v>
      </c>
      <c r="C168" s="81" t="s">
        <v>197</v>
      </c>
      <c r="D168" s="46">
        <v>3</v>
      </c>
      <c r="E168" s="47" t="s">
        <v>177</v>
      </c>
      <c r="F168" s="82">
        <v>35318</v>
      </c>
      <c r="G168" s="83">
        <v>1996</v>
      </c>
      <c r="H168" s="83">
        <f t="shared" si="6"/>
        <v>10</v>
      </c>
      <c r="I168" s="84">
        <v>1</v>
      </c>
      <c r="AM168" s="47">
        <v>1</v>
      </c>
      <c r="AQ168" s="47">
        <v>1</v>
      </c>
      <c r="AV168" s="83">
        <f t="shared" si="5"/>
        <v>2</v>
      </c>
    </row>
    <row r="169" spans="1:48" s="47" customFormat="1" ht="15">
      <c r="A169" s="46" t="s">
        <v>202</v>
      </c>
      <c r="B169" s="47" t="s">
        <v>289</v>
      </c>
      <c r="C169" s="87" t="s">
        <v>200</v>
      </c>
      <c r="D169" s="46"/>
      <c r="E169" s="47" t="s">
        <v>195</v>
      </c>
      <c r="F169" s="82">
        <v>22774</v>
      </c>
      <c r="G169" s="83">
        <v>1962</v>
      </c>
      <c r="H169" s="83">
        <f t="shared" si="6"/>
        <v>44</v>
      </c>
      <c r="I169" s="84"/>
      <c r="AV169" s="83">
        <f t="shared" si="5"/>
        <v>0</v>
      </c>
    </row>
    <row r="170" spans="1:48" s="47" customFormat="1" ht="15">
      <c r="A170" s="46" t="s">
        <v>202</v>
      </c>
      <c r="B170" s="47" t="s">
        <v>315</v>
      </c>
      <c r="C170" s="87" t="s">
        <v>200</v>
      </c>
      <c r="D170" s="46">
        <v>9</v>
      </c>
      <c r="E170" s="47" t="s">
        <v>174</v>
      </c>
      <c r="F170" s="82">
        <v>32646</v>
      </c>
      <c r="G170" s="83">
        <v>1989</v>
      </c>
      <c r="H170" s="83">
        <f t="shared" si="6"/>
        <v>17</v>
      </c>
      <c r="I170" s="84">
        <v>3</v>
      </c>
      <c r="M170" s="47">
        <v>1</v>
      </c>
      <c r="Q170" s="47">
        <v>1</v>
      </c>
      <c r="W170" s="47">
        <v>1</v>
      </c>
      <c r="Y170" s="47">
        <v>1</v>
      </c>
      <c r="AC170" s="47">
        <v>1</v>
      </c>
      <c r="AE170" s="47">
        <v>1</v>
      </c>
      <c r="AV170" s="83">
        <f t="shared" si="5"/>
        <v>6</v>
      </c>
    </row>
    <row r="171" spans="1:48" s="47" customFormat="1" ht="15">
      <c r="A171" s="46" t="s">
        <v>202</v>
      </c>
      <c r="B171" s="47" t="s">
        <v>224</v>
      </c>
      <c r="C171" s="85" t="s">
        <v>196</v>
      </c>
      <c r="D171" s="46">
        <v>3</v>
      </c>
      <c r="E171" s="47" t="s">
        <v>177</v>
      </c>
      <c r="F171" s="82">
        <v>35633</v>
      </c>
      <c r="G171" s="83">
        <v>1997</v>
      </c>
      <c r="H171" s="83">
        <f t="shared" si="6"/>
        <v>9</v>
      </c>
      <c r="I171" s="84"/>
      <c r="AV171" s="83">
        <f t="shared" si="5"/>
        <v>0</v>
      </c>
    </row>
    <row r="172" spans="1:48" s="47" customFormat="1" ht="15">
      <c r="A172" s="46" t="s">
        <v>202</v>
      </c>
      <c r="B172" s="47" t="s">
        <v>254</v>
      </c>
      <c r="C172" s="86" t="s">
        <v>198</v>
      </c>
      <c r="D172" s="46">
        <v>8</v>
      </c>
      <c r="E172" s="47" t="s">
        <v>171</v>
      </c>
      <c r="F172" s="82">
        <v>34445</v>
      </c>
      <c r="G172" s="83">
        <v>1994</v>
      </c>
      <c r="H172" s="83">
        <f t="shared" si="6"/>
        <v>12</v>
      </c>
      <c r="I172" s="84"/>
      <c r="AV172" s="83">
        <f t="shared" si="5"/>
        <v>0</v>
      </c>
    </row>
    <row r="173" spans="1:48" s="47" customFormat="1" ht="15">
      <c r="A173" s="46" t="s">
        <v>202</v>
      </c>
      <c r="B173" s="47" t="s">
        <v>269</v>
      </c>
      <c r="C173" s="88" t="s">
        <v>199</v>
      </c>
      <c r="D173" s="46">
        <v>9</v>
      </c>
      <c r="E173" s="47" t="s">
        <v>174</v>
      </c>
      <c r="F173" s="82">
        <v>33741</v>
      </c>
      <c r="G173" s="83">
        <v>1992</v>
      </c>
      <c r="H173" s="83">
        <f t="shared" si="6"/>
        <v>14</v>
      </c>
      <c r="I173" s="84">
        <v>5</v>
      </c>
      <c r="M173" s="47">
        <v>1</v>
      </c>
      <c r="Q173" s="47">
        <v>1</v>
      </c>
      <c r="S173" s="47">
        <v>1</v>
      </c>
      <c r="W173" s="47">
        <v>1</v>
      </c>
      <c r="Y173" s="47">
        <v>1</v>
      </c>
      <c r="AC173" s="47">
        <v>1</v>
      </c>
      <c r="AE173" s="47">
        <v>1</v>
      </c>
      <c r="AI173" s="47">
        <v>1</v>
      </c>
      <c r="AO173" s="47">
        <v>1</v>
      </c>
      <c r="AU173" s="47">
        <v>1</v>
      </c>
      <c r="AV173" s="83">
        <f t="shared" si="5"/>
        <v>10</v>
      </c>
    </row>
    <row r="174" spans="1:48" s="47" customFormat="1" ht="15">
      <c r="A174" s="46" t="s">
        <v>202</v>
      </c>
      <c r="B174" s="47" t="s">
        <v>386</v>
      </c>
      <c r="C174" s="85" t="s">
        <v>196</v>
      </c>
      <c r="D174" s="46">
        <v>2</v>
      </c>
      <c r="E174" s="47" t="s">
        <v>180</v>
      </c>
      <c r="F174" s="82">
        <v>36382</v>
      </c>
      <c r="G174" s="83">
        <v>1999</v>
      </c>
      <c r="H174" s="83">
        <f t="shared" si="6"/>
        <v>7</v>
      </c>
      <c r="I174" s="84">
        <v>1</v>
      </c>
      <c r="AK174" s="47">
        <v>1</v>
      </c>
      <c r="AM174" s="47">
        <v>1</v>
      </c>
      <c r="AV174" s="83">
        <f t="shared" si="5"/>
        <v>2</v>
      </c>
    </row>
    <row r="175" spans="1:48" s="47" customFormat="1" ht="15">
      <c r="A175" s="46" t="s">
        <v>202</v>
      </c>
      <c r="B175" s="47" t="s">
        <v>234</v>
      </c>
      <c r="D175" s="46">
        <v>4</v>
      </c>
      <c r="E175" s="47" t="s">
        <v>173</v>
      </c>
      <c r="G175" s="83"/>
      <c r="H175" s="83">
        <f t="shared" si="6"/>
        <v>2006</v>
      </c>
      <c r="I175" s="84"/>
      <c r="AV175" s="83">
        <f t="shared" si="5"/>
        <v>0</v>
      </c>
    </row>
    <row r="176" spans="1:48" s="47" customFormat="1" ht="15">
      <c r="A176" s="46" t="s">
        <v>202</v>
      </c>
      <c r="B176" s="47" t="s">
        <v>244</v>
      </c>
      <c r="C176" s="81" t="s">
        <v>197</v>
      </c>
      <c r="D176" s="46">
        <v>7</v>
      </c>
      <c r="E176" s="47" t="s">
        <v>329</v>
      </c>
      <c r="F176" s="82">
        <v>35299</v>
      </c>
      <c r="G176" s="83">
        <v>1996</v>
      </c>
      <c r="H176" s="83">
        <f t="shared" si="6"/>
        <v>10</v>
      </c>
      <c r="I176" s="84"/>
      <c r="AV176" s="83">
        <f t="shared" si="5"/>
        <v>0</v>
      </c>
    </row>
    <row r="177" spans="1:48" s="47" customFormat="1" ht="15">
      <c r="A177" s="46" t="s">
        <v>202</v>
      </c>
      <c r="B177" s="47" t="s">
        <v>354</v>
      </c>
      <c r="C177" s="85" t="s">
        <v>196</v>
      </c>
      <c r="D177" s="46">
        <v>5</v>
      </c>
      <c r="E177" s="47" t="s">
        <v>172</v>
      </c>
      <c r="F177" s="82">
        <v>35630</v>
      </c>
      <c r="G177" s="83">
        <v>1997</v>
      </c>
      <c r="H177" s="83">
        <f t="shared" si="6"/>
        <v>9</v>
      </c>
      <c r="I177" s="84"/>
      <c r="AV177" s="83">
        <f t="shared" si="5"/>
        <v>0</v>
      </c>
    </row>
    <row r="178" spans="1:48" s="47" customFormat="1" ht="15">
      <c r="A178" s="46" t="s">
        <v>202</v>
      </c>
      <c r="B178" s="47" t="s">
        <v>261</v>
      </c>
      <c r="D178" s="46">
        <v>6</v>
      </c>
      <c r="E178" s="47" t="s">
        <v>176</v>
      </c>
      <c r="G178" s="83"/>
      <c r="H178" s="83">
        <f t="shared" si="6"/>
        <v>2006</v>
      </c>
      <c r="I178" s="84"/>
      <c r="AV178" s="83">
        <f t="shared" si="5"/>
        <v>0</v>
      </c>
    </row>
    <row r="179" spans="1:48" s="47" customFormat="1" ht="15">
      <c r="A179" s="46" t="s">
        <v>202</v>
      </c>
      <c r="B179" s="47" t="s">
        <v>258</v>
      </c>
      <c r="C179" s="86" t="s">
        <v>198</v>
      </c>
      <c r="D179" s="46">
        <v>8</v>
      </c>
      <c r="E179" s="47" t="s">
        <v>171</v>
      </c>
      <c r="F179" s="82">
        <v>34391</v>
      </c>
      <c r="G179" s="83">
        <v>1994</v>
      </c>
      <c r="H179" s="83">
        <f t="shared" si="6"/>
        <v>12</v>
      </c>
      <c r="I179" s="84">
        <v>5</v>
      </c>
      <c r="M179" s="47">
        <v>1</v>
      </c>
      <c r="Q179" s="47">
        <v>1</v>
      </c>
      <c r="S179" s="47">
        <v>1</v>
      </c>
      <c r="W179" s="47">
        <v>1</v>
      </c>
      <c r="Y179" s="47">
        <v>1</v>
      </c>
      <c r="AC179" s="47">
        <v>1</v>
      </c>
      <c r="AE179" s="47">
        <v>1</v>
      </c>
      <c r="AI179" s="47">
        <v>1</v>
      </c>
      <c r="AO179" s="47">
        <v>1</v>
      </c>
      <c r="AU179" s="47">
        <v>1</v>
      </c>
      <c r="AV179" s="83">
        <f t="shared" si="5"/>
        <v>10</v>
      </c>
    </row>
    <row r="180" spans="1:48" s="47" customFormat="1" ht="15">
      <c r="A180" s="46" t="s">
        <v>202</v>
      </c>
      <c r="B180" s="47" t="s">
        <v>245</v>
      </c>
      <c r="C180" s="81" t="s">
        <v>197</v>
      </c>
      <c r="D180" s="46">
        <v>5</v>
      </c>
      <c r="E180" s="47" t="s">
        <v>172</v>
      </c>
      <c r="F180" s="82">
        <v>35028</v>
      </c>
      <c r="G180" s="83">
        <v>1995</v>
      </c>
      <c r="H180" s="83">
        <f t="shared" si="6"/>
        <v>11</v>
      </c>
      <c r="I180" s="84">
        <v>1</v>
      </c>
      <c r="M180" s="47">
        <v>1</v>
      </c>
      <c r="Q180" s="47">
        <v>1</v>
      </c>
      <c r="AV180" s="83">
        <f t="shared" si="5"/>
        <v>2</v>
      </c>
    </row>
    <row r="181" spans="1:48" s="47" customFormat="1" ht="15">
      <c r="A181" s="46" t="s">
        <v>202</v>
      </c>
      <c r="B181" s="47" t="s">
        <v>248</v>
      </c>
      <c r="C181" s="81" t="s">
        <v>197</v>
      </c>
      <c r="D181" s="46">
        <v>8</v>
      </c>
      <c r="E181" s="47" t="s">
        <v>171</v>
      </c>
      <c r="F181" s="82">
        <v>34778</v>
      </c>
      <c r="G181" s="83">
        <v>1995</v>
      </c>
      <c r="H181" s="83">
        <f t="shared" si="6"/>
        <v>11</v>
      </c>
      <c r="I181" s="84">
        <v>5</v>
      </c>
      <c r="M181" s="47">
        <v>1</v>
      </c>
      <c r="Q181" s="47">
        <v>1</v>
      </c>
      <c r="S181" s="47">
        <v>1</v>
      </c>
      <c r="W181" s="47">
        <v>1</v>
      </c>
      <c r="Y181" s="47">
        <v>1</v>
      </c>
      <c r="AC181" s="47">
        <v>1</v>
      </c>
      <c r="AE181" s="47">
        <v>1</v>
      </c>
      <c r="AI181" s="47">
        <v>1</v>
      </c>
      <c r="AO181" s="47">
        <v>1</v>
      </c>
      <c r="AU181" s="47">
        <v>1</v>
      </c>
      <c r="AV181" s="83">
        <f t="shared" si="5"/>
        <v>10</v>
      </c>
    </row>
    <row r="182" spans="1:48" s="47" customFormat="1" ht="15">
      <c r="A182" s="46" t="s">
        <v>202</v>
      </c>
      <c r="B182" s="47" t="s">
        <v>395</v>
      </c>
      <c r="C182" s="86" t="s">
        <v>198</v>
      </c>
      <c r="D182" s="46">
        <v>8</v>
      </c>
      <c r="E182" s="47" t="s">
        <v>171</v>
      </c>
      <c r="F182" s="82">
        <v>34107</v>
      </c>
      <c r="G182" s="83">
        <v>1993</v>
      </c>
      <c r="H182" s="83">
        <f t="shared" si="6"/>
        <v>13</v>
      </c>
      <c r="I182" s="84">
        <v>5</v>
      </c>
      <c r="M182" s="47">
        <v>1</v>
      </c>
      <c r="Q182" s="47">
        <v>1</v>
      </c>
      <c r="S182" s="47">
        <v>1</v>
      </c>
      <c r="W182" s="47">
        <v>1</v>
      </c>
      <c r="Y182" s="47">
        <v>1</v>
      </c>
      <c r="AC182" s="47">
        <v>1</v>
      </c>
      <c r="AE182" s="47">
        <v>1</v>
      </c>
      <c r="AI182" s="47">
        <v>1</v>
      </c>
      <c r="AO182" s="47">
        <v>1</v>
      </c>
      <c r="AU182" s="47">
        <v>1</v>
      </c>
      <c r="AV182" s="83">
        <f t="shared" si="5"/>
        <v>10</v>
      </c>
    </row>
    <row r="183" spans="1:48" s="47" customFormat="1" ht="15">
      <c r="A183" s="46" t="s">
        <v>202</v>
      </c>
      <c r="B183" s="47" t="s">
        <v>268</v>
      </c>
      <c r="C183" s="88" t="s">
        <v>199</v>
      </c>
      <c r="D183" s="46">
        <v>9</v>
      </c>
      <c r="E183" s="47" t="s">
        <v>174</v>
      </c>
      <c r="F183" s="82">
        <v>33684</v>
      </c>
      <c r="G183" s="83">
        <v>1992</v>
      </c>
      <c r="H183" s="83">
        <f t="shared" si="6"/>
        <v>14</v>
      </c>
      <c r="I183" s="84">
        <v>1</v>
      </c>
      <c r="AO183" s="47">
        <v>1</v>
      </c>
      <c r="AU183" s="47">
        <v>1</v>
      </c>
      <c r="AV183" s="83">
        <f t="shared" si="5"/>
        <v>2</v>
      </c>
    </row>
    <row r="184" spans="1:48" s="47" customFormat="1" ht="15">
      <c r="A184" s="46" t="s">
        <v>202</v>
      </c>
      <c r="B184" s="47" t="s">
        <v>336</v>
      </c>
      <c r="C184" s="85" t="s">
        <v>196</v>
      </c>
      <c r="D184" s="46">
        <v>1</v>
      </c>
      <c r="E184" s="47" t="s">
        <v>179</v>
      </c>
      <c r="F184" s="82">
        <v>37322</v>
      </c>
      <c r="G184" s="83">
        <v>2002</v>
      </c>
      <c r="H184" s="83">
        <f t="shared" si="6"/>
        <v>4</v>
      </c>
      <c r="I184" s="84">
        <v>0.5</v>
      </c>
      <c r="AJ184" s="47">
        <v>1</v>
      </c>
      <c r="AV184" s="83">
        <f t="shared" si="5"/>
        <v>1</v>
      </c>
    </row>
    <row r="185" spans="1:48" s="47" customFormat="1" ht="15">
      <c r="A185" s="46" t="s">
        <v>202</v>
      </c>
      <c r="B185" s="47" t="s">
        <v>374</v>
      </c>
      <c r="C185" s="88" t="s">
        <v>199</v>
      </c>
      <c r="D185" s="46">
        <v>9</v>
      </c>
      <c r="E185" s="47" t="s">
        <v>174</v>
      </c>
      <c r="F185" s="82">
        <v>33504</v>
      </c>
      <c r="G185" s="83">
        <v>1991</v>
      </c>
      <c r="H185" s="83">
        <f t="shared" si="6"/>
        <v>15</v>
      </c>
      <c r="I185" s="84"/>
      <c r="AV185" s="83">
        <f t="shared" si="5"/>
        <v>0</v>
      </c>
    </row>
    <row r="186" spans="1:48" s="79" customFormat="1" ht="15">
      <c r="A186" s="78"/>
      <c r="C186" s="80"/>
      <c r="D186" s="78"/>
      <c r="F186" s="92"/>
      <c r="G186" s="93"/>
      <c r="H186" s="93"/>
      <c r="I186" s="94"/>
      <c r="L186" s="78">
        <f>SUM(L9:L185)</f>
        <v>26</v>
      </c>
      <c r="M186" s="78">
        <f aca="true" t="shared" si="7" ref="M186:AV186">SUM(M9:M185)</f>
        <v>26</v>
      </c>
      <c r="N186" s="78">
        <f t="shared" si="7"/>
        <v>6</v>
      </c>
      <c r="O186" s="78">
        <f t="shared" si="7"/>
        <v>4</v>
      </c>
      <c r="P186" s="78">
        <f t="shared" si="7"/>
        <v>15</v>
      </c>
      <c r="Q186" s="78">
        <f t="shared" si="7"/>
        <v>16</v>
      </c>
      <c r="R186" s="78">
        <f t="shared" si="7"/>
        <v>19</v>
      </c>
      <c r="S186" s="78">
        <f t="shared" si="7"/>
        <v>15</v>
      </c>
      <c r="T186" s="78">
        <f t="shared" si="7"/>
        <v>5</v>
      </c>
      <c r="U186" s="78">
        <f t="shared" si="7"/>
        <v>5</v>
      </c>
      <c r="V186" s="78">
        <f t="shared" si="7"/>
        <v>15</v>
      </c>
      <c r="W186" s="78">
        <f t="shared" si="7"/>
        <v>17</v>
      </c>
      <c r="X186" s="78">
        <f t="shared" si="7"/>
        <v>24</v>
      </c>
      <c r="Y186" s="78">
        <f t="shared" si="7"/>
        <v>21</v>
      </c>
      <c r="Z186" s="78">
        <f t="shared" si="7"/>
        <v>2</v>
      </c>
      <c r="AA186" s="78">
        <f t="shared" si="7"/>
        <v>4</v>
      </c>
      <c r="AB186" s="78">
        <f t="shared" si="7"/>
        <v>21</v>
      </c>
      <c r="AC186" s="78">
        <f t="shared" si="7"/>
        <v>18</v>
      </c>
      <c r="AD186" s="78">
        <f t="shared" si="7"/>
        <v>25</v>
      </c>
      <c r="AE186" s="78">
        <f t="shared" si="7"/>
        <v>23</v>
      </c>
      <c r="AF186" s="78">
        <f t="shared" si="7"/>
        <v>3</v>
      </c>
      <c r="AG186" s="78">
        <f t="shared" si="7"/>
        <v>5</v>
      </c>
      <c r="AH186" s="78">
        <f t="shared" si="7"/>
        <v>9</v>
      </c>
      <c r="AI186" s="78">
        <f t="shared" si="7"/>
        <v>12</v>
      </c>
      <c r="AJ186" s="78">
        <f t="shared" si="7"/>
        <v>11</v>
      </c>
      <c r="AK186" s="78">
        <f t="shared" si="7"/>
        <v>11</v>
      </c>
      <c r="AL186" s="78">
        <f t="shared" si="7"/>
        <v>4</v>
      </c>
      <c r="AM186" s="78">
        <f t="shared" si="7"/>
        <v>7</v>
      </c>
      <c r="AN186" s="78">
        <f t="shared" si="7"/>
        <v>20</v>
      </c>
      <c r="AO186" s="78">
        <f t="shared" si="7"/>
        <v>20</v>
      </c>
      <c r="AP186" s="78">
        <f t="shared" si="7"/>
        <v>5</v>
      </c>
      <c r="AQ186" s="78">
        <f t="shared" si="7"/>
        <v>3</v>
      </c>
      <c r="AR186" s="78">
        <f t="shared" si="7"/>
        <v>3</v>
      </c>
      <c r="AS186" s="78">
        <f t="shared" si="7"/>
        <v>3</v>
      </c>
      <c r="AT186" s="78">
        <f t="shared" si="7"/>
        <v>14</v>
      </c>
      <c r="AU186" s="78">
        <f t="shared" si="7"/>
        <v>15</v>
      </c>
      <c r="AV186" s="78">
        <f t="shared" si="7"/>
        <v>452</v>
      </c>
    </row>
    <row r="187" spans="1:47" s="79" customFormat="1" ht="15">
      <c r="A187" s="78"/>
      <c r="C187" s="80"/>
      <c r="D187" s="78"/>
      <c r="F187" s="92"/>
      <c r="G187" s="93"/>
      <c r="H187" s="93"/>
      <c r="I187" s="94"/>
      <c r="W187" s="79">
        <f>SUM(L186:W186)</f>
        <v>169</v>
      </c>
      <c r="AI187" s="79">
        <f>SUM(X186:AI186)</f>
        <v>167</v>
      </c>
      <c r="AU187" s="79">
        <f>SUM(AJ186:AU186)</f>
        <v>116</v>
      </c>
    </row>
    <row r="188" spans="1:47" s="47" customFormat="1" ht="15">
      <c r="A188" s="46"/>
      <c r="B188" s="47" t="s">
        <v>390</v>
      </c>
      <c r="C188" s="86" t="s">
        <v>198</v>
      </c>
      <c r="D188" s="46">
        <v>9</v>
      </c>
      <c r="E188" s="47" t="s">
        <v>174</v>
      </c>
      <c r="F188" s="82">
        <v>34445</v>
      </c>
      <c r="G188" s="83">
        <v>1994</v>
      </c>
      <c r="H188" s="83">
        <f>$F$1-G188</f>
        <v>12</v>
      </c>
      <c r="I188" s="84"/>
      <c r="V188" s="47" t="s">
        <v>413</v>
      </c>
      <c r="W188" s="47" t="e">
        <f>'2008 Winners'!#REF!</f>
        <v>#REF!</v>
      </c>
      <c r="AH188" s="47" t="s">
        <v>413</v>
      </c>
      <c r="AI188" s="96" t="e">
        <f>#REF!</f>
        <v>#REF!</v>
      </c>
      <c r="AT188" s="47" t="s">
        <v>413</v>
      </c>
      <c r="AU188" s="47" t="e">
        <f>#REF!</f>
        <v>#REF!</v>
      </c>
    </row>
    <row r="189" spans="1:9" s="47" customFormat="1" ht="15">
      <c r="A189" s="46"/>
      <c r="B189" s="47" t="s">
        <v>376</v>
      </c>
      <c r="C189" s="86" t="s">
        <v>198</v>
      </c>
      <c r="D189" s="46">
        <v>8</v>
      </c>
      <c r="E189" s="47" t="s">
        <v>171</v>
      </c>
      <c r="F189" s="82">
        <v>34046</v>
      </c>
      <c r="G189" s="83">
        <v>1993</v>
      </c>
      <c r="H189" s="83">
        <f>$F$1-G189</f>
        <v>13</v>
      </c>
      <c r="I189" s="84"/>
    </row>
    <row r="190" spans="1:9" s="47" customFormat="1" ht="15">
      <c r="A190" s="46"/>
      <c r="B190" s="47" t="s">
        <v>214</v>
      </c>
      <c r="D190" s="46">
        <v>3</v>
      </c>
      <c r="E190" s="47" t="s">
        <v>177</v>
      </c>
      <c r="G190" s="83"/>
      <c r="H190" s="83">
        <f>$F$1-G190</f>
        <v>2006</v>
      </c>
      <c r="I190" s="84"/>
    </row>
    <row r="191" spans="1:9" s="47" customFormat="1" ht="15">
      <c r="A191" s="46"/>
      <c r="B191" s="47" t="s">
        <v>343</v>
      </c>
      <c r="D191" s="46">
        <v>4</v>
      </c>
      <c r="E191" s="47" t="s">
        <v>173</v>
      </c>
      <c r="G191" s="83"/>
      <c r="H191" s="83">
        <f>$F$1-G191</f>
        <v>2006</v>
      </c>
      <c r="I191" s="84"/>
    </row>
    <row r="192" spans="1:9" s="47" customFormat="1" ht="15">
      <c r="A192" s="46"/>
      <c r="D192" s="46"/>
      <c r="G192" s="83"/>
      <c r="H192" s="83"/>
      <c r="I192" s="84"/>
    </row>
    <row r="193" spans="1:15" s="47" customFormat="1" ht="15">
      <c r="A193" s="46"/>
      <c r="D193" s="46"/>
      <c r="G193" s="83"/>
      <c r="H193" s="83"/>
      <c r="I193" s="35"/>
      <c r="J193" s="30">
        <f>COUNTA(I9:I193)</f>
        <v>84</v>
      </c>
      <c r="K193" s="28" t="s">
        <v>296</v>
      </c>
      <c r="L193" s="43">
        <f>SUM(I9:I193)</f>
        <v>226</v>
      </c>
      <c r="M193" s="31">
        <f>L193*2</f>
        <v>452</v>
      </c>
      <c r="N193" s="47" t="s">
        <v>413</v>
      </c>
      <c r="O193" s="72" t="e">
        <f>'2008 Winners'!#REF!+#REF!+#REF!</f>
        <v>#REF!</v>
      </c>
    </row>
    <row r="194" spans="1:13" s="47" customFormat="1" ht="15">
      <c r="A194" s="46"/>
      <c r="D194" s="46"/>
      <c r="G194" s="83"/>
      <c r="H194" s="83"/>
      <c r="I194" s="35"/>
      <c r="J194" s="27"/>
      <c r="K194" s="27"/>
      <c r="L194" s="27"/>
      <c r="M194" s="27"/>
    </row>
    <row r="195" spans="1:13" s="47" customFormat="1" ht="15">
      <c r="A195" s="46"/>
      <c r="D195" s="46"/>
      <c r="G195" s="83"/>
      <c r="H195" s="83"/>
      <c r="I195" s="35">
        <f>SUM(I5:I193)</f>
        <v>226</v>
      </c>
      <c r="J195" s="44" t="s">
        <v>306</v>
      </c>
      <c r="K195" s="43">
        <v>5</v>
      </c>
      <c r="L195" s="27"/>
      <c r="M195" s="27"/>
    </row>
    <row r="196" spans="11:15" ht="15">
      <c r="K196" s="43">
        <v>16</v>
      </c>
      <c r="N196" s="47"/>
      <c r="O196" s="47"/>
    </row>
    <row r="197" spans="11:15" ht="15">
      <c r="K197" s="43">
        <v>13.5</v>
      </c>
      <c r="N197" s="47"/>
      <c r="O197" s="47"/>
    </row>
    <row r="198" ht="12.75">
      <c r="K198" s="43">
        <v>11</v>
      </c>
    </row>
    <row r="199" ht="12.75">
      <c r="K199" s="43">
        <v>14.5</v>
      </c>
    </row>
    <row r="200" spans="11:14" ht="12.75">
      <c r="K200" s="43">
        <v>12</v>
      </c>
      <c r="L200" s="41" t="s">
        <v>421</v>
      </c>
      <c r="N200" s="43">
        <f>SUM(K195:K200)</f>
        <v>72</v>
      </c>
    </row>
    <row r="201" ht="12.75">
      <c r="K201" s="43"/>
    </row>
    <row r="202" ht="12.75">
      <c r="K202" s="43"/>
    </row>
    <row r="203" spans="10:11" ht="12.75">
      <c r="J203" s="42">
        <v>10</v>
      </c>
      <c r="K203" s="43">
        <v>40</v>
      </c>
    </row>
    <row r="204" spans="10:11" ht="12.75">
      <c r="J204" s="42">
        <v>5</v>
      </c>
      <c r="K204" s="43">
        <v>35</v>
      </c>
    </row>
    <row r="205" spans="10:11" ht="12.75">
      <c r="J205" s="42">
        <v>2</v>
      </c>
      <c r="K205" s="43">
        <f>2+2+2+2+2+2</f>
        <v>12</v>
      </c>
    </row>
    <row r="206" spans="10:11" ht="12.75">
      <c r="J206" s="42">
        <v>1</v>
      </c>
      <c r="K206" s="43">
        <v>45</v>
      </c>
    </row>
    <row r="207" spans="10:11" ht="12.75">
      <c r="J207" s="44" t="s">
        <v>295</v>
      </c>
      <c r="K207" s="43">
        <v>6</v>
      </c>
    </row>
    <row r="208" spans="10:11" ht="12.75">
      <c r="J208" s="44" t="s">
        <v>305</v>
      </c>
      <c r="K208" s="43">
        <f>0.4+0.4+0.2+0.4</f>
        <v>1.4</v>
      </c>
    </row>
    <row r="209" spans="10:11" ht="12.75">
      <c r="J209" s="44" t="s">
        <v>304</v>
      </c>
      <c r="K209" s="43">
        <f>0.3</f>
        <v>0.3</v>
      </c>
    </row>
    <row r="210" spans="10:11" ht="12.75">
      <c r="J210" s="44" t="s">
        <v>412</v>
      </c>
      <c r="K210" s="43">
        <f>0.1+0.1</f>
        <v>0.2</v>
      </c>
    </row>
    <row r="211" spans="10:11" ht="12.75">
      <c r="J211" s="44" t="s">
        <v>414</v>
      </c>
      <c r="K211" s="43">
        <f>0.1</f>
        <v>0.1</v>
      </c>
    </row>
    <row r="212" spans="10:11" ht="12.75">
      <c r="J212" s="45"/>
      <c r="K212" s="43"/>
    </row>
    <row r="213" spans="10:11" ht="12.75">
      <c r="J213" s="45" t="s">
        <v>417</v>
      </c>
      <c r="K213" s="95">
        <v>3</v>
      </c>
    </row>
    <row r="214" spans="10:11" ht="12.75">
      <c r="J214" s="45" t="s">
        <v>423</v>
      </c>
      <c r="K214" s="95">
        <v>8.5</v>
      </c>
    </row>
    <row r="215" spans="10:11" ht="12.75">
      <c r="J215" s="45" t="s">
        <v>394</v>
      </c>
      <c r="K215" s="95">
        <v>0.5</v>
      </c>
    </row>
    <row r="216" spans="10:11" ht="12.75">
      <c r="J216" s="45" t="s">
        <v>418</v>
      </c>
      <c r="K216" s="95">
        <v>0.5</v>
      </c>
    </row>
    <row r="217" spans="9:11" ht="12.75">
      <c r="I217" s="97" t="s">
        <v>425</v>
      </c>
      <c r="J217" s="45" t="s">
        <v>426</v>
      </c>
      <c r="K217" s="95">
        <v>1.5</v>
      </c>
    </row>
    <row r="218" ht="12.75">
      <c r="K218" s="43"/>
    </row>
    <row r="219" ht="12.75">
      <c r="K219" s="43">
        <f>SUM(K195:K218)</f>
        <v>226</v>
      </c>
    </row>
    <row r="220" ht="12.75">
      <c r="K220" s="43"/>
    </row>
  </sheetData>
  <sheetProtection/>
  <printOptions gridLines="1"/>
  <pageMargins left="0.1968503937007874" right="0" top="0.1968503937007874" bottom="0.1968503937007874" header="0.5118110236220472" footer="0.5118110236220472"/>
  <pageSetup horizontalDpi="360" verticalDpi="36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Trudi Read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Read</dc:creator>
  <cp:keywords/>
  <dc:description/>
  <cp:lastModifiedBy>Wendy Read</cp:lastModifiedBy>
  <cp:lastPrinted>2008-11-09T15:51:18Z</cp:lastPrinted>
  <dcterms:created xsi:type="dcterms:W3CDTF">2004-07-22T18:38:23Z</dcterms:created>
  <dcterms:modified xsi:type="dcterms:W3CDTF">2008-12-29T19:43:47Z</dcterms:modified>
  <cp:category/>
  <cp:version/>
  <cp:contentType/>
  <cp:contentStatus/>
</cp:coreProperties>
</file>