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5\"/>
    </mc:Choice>
  </mc:AlternateContent>
  <xr:revisionPtr revIDLastSave="0" documentId="13_ncr:1_{E800EF7D-6DFE-4DD4-8E96-E0B28AC5D2C3}" xr6:coauthVersionLast="47" xr6:coauthVersionMax="47" xr10:uidLastSave="{00000000-0000-0000-0000-000000000000}"/>
  <bookViews>
    <workbookView xWindow="1170" yWindow="1170" windowWidth="27300" windowHeight="13560" xr2:uid="{00000000-000D-0000-FFFF-FFFF00000000}"/>
  </bookViews>
  <sheets>
    <sheet name="Female" sheetId="8" r:id="rId1"/>
    <sheet name="Male" sheetId="4" r:id="rId2"/>
    <sheet name="Key to Comments" sheetId="7" r:id="rId3"/>
  </sheets>
  <definedNames>
    <definedName name="_xlnm.Print_Area" localSheetId="0">Female!$A$1:$AE$52</definedName>
    <definedName name="_xlnm.Print_Area" localSheetId="2">'Key to Comments'!$A$1:$B$90</definedName>
    <definedName name="_xlnm.Print_Area" localSheetId="1">Male!$A$1:$AE$51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6" i="8" l="1"/>
  <c r="AD36" i="8"/>
  <c r="AC36" i="8"/>
  <c r="AB36" i="8"/>
  <c r="AE7" i="8" l="1"/>
  <c r="AD7" i="8"/>
  <c r="AC7" i="8"/>
  <c r="AB7" i="8"/>
  <c r="AE8" i="8"/>
  <c r="AD8" i="8"/>
  <c r="AC8" i="8"/>
  <c r="AB8" i="8"/>
  <c r="AE23" i="8"/>
  <c r="AD23" i="8"/>
  <c r="AC23" i="8"/>
  <c r="AB23" i="8"/>
  <c r="AE20" i="4"/>
  <c r="AD20" i="4"/>
  <c r="AC20" i="4"/>
  <c r="AB20" i="4"/>
  <c r="AE14" i="4"/>
  <c r="AD14" i="4"/>
  <c r="AC14" i="4"/>
  <c r="AB14" i="4"/>
  <c r="AE5" i="4"/>
  <c r="AD5" i="4"/>
  <c r="AC5" i="4"/>
  <c r="AB5" i="4"/>
  <c r="AE7" i="4"/>
  <c r="AD7" i="4"/>
  <c r="AC7" i="4"/>
  <c r="AB7" i="4"/>
  <c r="AE30" i="8" l="1"/>
  <c r="AD30" i="8"/>
  <c r="AC30" i="8"/>
  <c r="AB30" i="8"/>
  <c r="AE16" i="4" l="1"/>
  <c r="AD16" i="4"/>
  <c r="AC16" i="4"/>
  <c r="AB16" i="4"/>
  <c r="AE41" i="8"/>
  <c r="AD41" i="8"/>
  <c r="AC41" i="8"/>
  <c r="AB41" i="8"/>
  <c r="AE39" i="8"/>
  <c r="AD39" i="8"/>
  <c r="AC39" i="8"/>
  <c r="AB39" i="8"/>
  <c r="AE42" i="4"/>
  <c r="AD42" i="4"/>
  <c r="AC42" i="4"/>
  <c r="AB42" i="4"/>
  <c r="AE4" i="4" l="1"/>
  <c r="AD4" i="4"/>
  <c r="AC4" i="4"/>
  <c r="AB4" i="4"/>
  <c r="AE11" i="4"/>
  <c r="AD11" i="4"/>
  <c r="AC11" i="4"/>
  <c r="AB11" i="4"/>
  <c r="AE22" i="4"/>
  <c r="AD22" i="4"/>
  <c r="AC22" i="4"/>
  <c r="AB22" i="4"/>
  <c r="AE23" i="4"/>
  <c r="AD23" i="4"/>
  <c r="AC23" i="4"/>
  <c r="AB23" i="4"/>
  <c r="AE15" i="8"/>
  <c r="AD15" i="8"/>
  <c r="AC15" i="8"/>
  <c r="AB15" i="8"/>
  <c r="AE14" i="8"/>
  <c r="AD14" i="8"/>
  <c r="AC14" i="8"/>
  <c r="AB14" i="8"/>
  <c r="AE5" i="8"/>
  <c r="AD5" i="8"/>
  <c r="AC5" i="8"/>
  <c r="AB5" i="8"/>
  <c r="AE28" i="4" l="1"/>
  <c r="AD28" i="4"/>
  <c r="AC28" i="4"/>
  <c r="AB28" i="4"/>
  <c r="AE36" i="4"/>
  <c r="AD36" i="4"/>
  <c r="AC36" i="4"/>
  <c r="AB36" i="4"/>
  <c r="AE26" i="4"/>
  <c r="AD26" i="4"/>
  <c r="AC26" i="4"/>
  <c r="AB26" i="4"/>
  <c r="AE9" i="4"/>
  <c r="AD9" i="4"/>
  <c r="AC9" i="4"/>
  <c r="AB9" i="4"/>
  <c r="AE10" i="4"/>
  <c r="AD10" i="4"/>
  <c r="AC10" i="4"/>
  <c r="AB10" i="4"/>
  <c r="AE9" i="8"/>
  <c r="AD9" i="8"/>
  <c r="AC9" i="8"/>
  <c r="AB9" i="8"/>
  <c r="AE13" i="8"/>
  <c r="AD13" i="8"/>
  <c r="AC13" i="8"/>
  <c r="AB13" i="8"/>
  <c r="AE22" i="8"/>
  <c r="AD22" i="8"/>
  <c r="AC22" i="8"/>
  <c r="AB22" i="8"/>
  <c r="AE17" i="8"/>
  <c r="AD17" i="8"/>
  <c r="AC17" i="8"/>
  <c r="AB17" i="8"/>
  <c r="AE33" i="8"/>
  <c r="AD33" i="8"/>
  <c r="AC33" i="8"/>
  <c r="AB33" i="8"/>
  <c r="AE19" i="8"/>
  <c r="AD19" i="8"/>
  <c r="AC19" i="8"/>
  <c r="AB19" i="8"/>
  <c r="AE27" i="8" l="1"/>
  <c r="AD27" i="8"/>
  <c r="AC27" i="8"/>
  <c r="AB27" i="8"/>
  <c r="AB29" i="8"/>
  <c r="AC29" i="8"/>
  <c r="AD29" i="8"/>
  <c r="AE29" i="8"/>
  <c r="AE27" i="4"/>
  <c r="AD27" i="4"/>
  <c r="AC27" i="4"/>
  <c r="AB27" i="4"/>
  <c r="AE43" i="8" l="1"/>
  <c r="AD43" i="8"/>
  <c r="AC43" i="8"/>
  <c r="AB43" i="8"/>
  <c r="AE42" i="8"/>
  <c r="AD42" i="8"/>
  <c r="AC42" i="8"/>
  <c r="AB42" i="8"/>
  <c r="AE41" i="4"/>
  <c r="AD41" i="4"/>
  <c r="AC41" i="4"/>
  <c r="AB41" i="4"/>
  <c r="AE40" i="4"/>
  <c r="AD40" i="4"/>
  <c r="AC40" i="4"/>
  <c r="AB40" i="4"/>
  <c r="AE6" i="8"/>
  <c r="AD6" i="8"/>
  <c r="AC6" i="8"/>
  <c r="AB6" i="8"/>
  <c r="AE12" i="8"/>
  <c r="AD12" i="8"/>
  <c r="AC12" i="8"/>
  <c r="AB12" i="8"/>
  <c r="AE16" i="8"/>
  <c r="AD16" i="8"/>
  <c r="AC16" i="8"/>
  <c r="AB16" i="8"/>
  <c r="AE20" i="8"/>
  <c r="AD20" i="8"/>
  <c r="AC20" i="8"/>
  <c r="AB20" i="8"/>
  <c r="AE25" i="8"/>
  <c r="AD25" i="8"/>
  <c r="AC25" i="8"/>
  <c r="AB25" i="8"/>
  <c r="AE31" i="8"/>
  <c r="AD31" i="8"/>
  <c r="AC31" i="8"/>
  <c r="AB31" i="8"/>
  <c r="AE11" i="8"/>
  <c r="AD11" i="8"/>
  <c r="AC11" i="8"/>
  <c r="AB11" i="8"/>
  <c r="AE24" i="8"/>
  <c r="AD24" i="8"/>
  <c r="AC24" i="8"/>
  <c r="AB24" i="8"/>
  <c r="AE28" i="8"/>
  <c r="AD28" i="8"/>
  <c r="AC28" i="8"/>
  <c r="AB28" i="8"/>
  <c r="AE32" i="8"/>
  <c r="AD32" i="8"/>
  <c r="AC32" i="8"/>
  <c r="AB32" i="8"/>
  <c r="AE4" i="8"/>
  <c r="AD4" i="8"/>
  <c r="AC4" i="8"/>
  <c r="AB4" i="8"/>
  <c r="AE10" i="8"/>
  <c r="AD10" i="8"/>
  <c r="AC10" i="8"/>
  <c r="AB10" i="8"/>
  <c r="AE18" i="8"/>
  <c r="AD18" i="8"/>
  <c r="AC18" i="8"/>
  <c r="AB18" i="8"/>
  <c r="AE21" i="8"/>
  <c r="AD21" i="8"/>
  <c r="AC21" i="8"/>
  <c r="AB21" i="8"/>
  <c r="AE26" i="8"/>
  <c r="AD26" i="8"/>
  <c r="AC26" i="8"/>
  <c r="AB26" i="8"/>
  <c r="AE8" i="4" l="1"/>
  <c r="AD8" i="4"/>
  <c r="AC8" i="4"/>
  <c r="AB8" i="4"/>
  <c r="AE29" i="4" l="1"/>
  <c r="AD29" i="4"/>
  <c r="AC29" i="4"/>
  <c r="AB29" i="4"/>
  <c r="AE13" i="4"/>
  <c r="AD13" i="4"/>
  <c r="AC13" i="4"/>
  <c r="AB13" i="4"/>
  <c r="AE6" i="4"/>
  <c r="AD6" i="4"/>
  <c r="AC6" i="4"/>
  <c r="AB6" i="4"/>
  <c r="AE18" i="4" l="1"/>
  <c r="AD18" i="4"/>
  <c r="AC18" i="4"/>
  <c r="AB18" i="4"/>
  <c r="AE24" i="4" l="1"/>
  <c r="AD24" i="4"/>
  <c r="AC24" i="4"/>
  <c r="AB24" i="4"/>
  <c r="AE21" i="4"/>
  <c r="AD21" i="4"/>
  <c r="AC21" i="4"/>
  <c r="AB21" i="4"/>
  <c r="AE25" i="4"/>
  <c r="AD25" i="4"/>
  <c r="AC25" i="4"/>
  <c r="AB25" i="4"/>
  <c r="AE31" i="4" l="1"/>
  <c r="AD31" i="4"/>
  <c r="AC31" i="4"/>
  <c r="AB31" i="4"/>
  <c r="AE19" i="4"/>
  <c r="AD19" i="4"/>
  <c r="AC19" i="4"/>
  <c r="AB19" i="4"/>
  <c r="AE12" i="4" l="1"/>
  <c r="AD12" i="4"/>
  <c r="AC12" i="4"/>
  <c r="AB12" i="4"/>
  <c r="AE15" i="4"/>
  <c r="AD15" i="4"/>
  <c r="AC15" i="4"/>
  <c r="AB15" i="4"/>
  <c r="AE17" i="4" l="1"/>
  <c r="AD17" i="4"/>
  <c r="AC17" i="4"/>
  <c r="AB17" i="4"/>
  <c r="AE38" i="8" l="1"/>
  <c r="AD38" i="8"/>
  <c r="AC38" i="8"/>
  <c r="AB38" i="8"/>
  <c r="AE30" i="4"/>
  <c r="AD30" i="4"/>
  <c r="AC30" i="4"/>
  <c r="AB30" i="4"/>
  <c r="AE32" i="4"/>
  <c r="AD32" i="4"/>
  <c r="AC32" i="4"/>
  <c r="AB32" i="4"/>
  <c r="AE34" i="4"/>
  <c r="AD34" i="4"/>
  <c r="AC34" i="4"/>
  <c r="AB34" i="4"/>
  <c r="AE33" i="4"/>
  <c r="AD33" i="4"/>
  <c r="AC33" i="4"/>
  <c r="AB33" i="4"/>
  <c r="AE35" i="4"/>
  <c r="AD35" i="4"/>
  <c r="AC35" i="4"/>
  <c r="AB35" i="4"/>
  <c r="AE37" i="4"/>
  <c r="AD37" i="4"/>
  <c r="AC37" i="4"/>
  <c r="AB37" i="4"/>
  <c r="AE38" i="4"/>
  <c r="AD38" i="4"/>
  <c r="AC38" i="4"/>
  <c r="AB38" i="4"/>
  <c r="AB34" i="8"/>
  <c r="AC34" i="8"/>
  <c r="AD34" i="8"/>
  <c r="AE34" i="8"/>
  <c r="AB35" i="8"/>
  <c r="AC35" i="8"/>
  <c r="AD35" i="8"/>
  <c r="AE35" i="8"/>
  <c r="AD37" i="8" l="1"/>
  <c r="AE39" i="4"/>
  <c r="AD39" i="4"/>
  <c r="AB37" i="8" l="1"/>
  <c r="AC37" i="8"/>
  <c r="AE37" i="8"/>
  <c r="AB39" i="4"/>
  <c r="AC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F4" authorId="0" shapeId="0" xr:uid="{14DD10AB-4FBE-4C79-AFC2-3F1FEC888509}">
      <text>
        <r>
          <rPr>
            <sz val="9"/>
            <color indexed="81"/>
            <rFont val="Tahoma"/>
            <family val="2"/>
          </rPr>
          <t>25/04/25 1:03.69 ColourGala</t>
        </r>
      </text>
    </comment>
    <comment ref="M4" authorId="0" shapeId="0" xr:uid="{AB331EB2-ADAA-47DD-84F1-C6095E6EC5CC}">
      <text>
        <r>
          <rPr>
            <sz val="9"/>
            <color indexed="81"/>
            <rFont val="Tahoma"/>
            <family val="2"/>
          </rPr>
          <t>25/04/25 1:15.03 ColourGala</t>
        </r>
      </text>
    </comment>
    <comment ref="E5" authorId="0" shapeId="0" xr:uid="{31650AF4-84D6-4433-86B2-0846C0555D5D}">
      <text>
        <r>
          <rPr>
            <sz val="8"/>
            <color indexed="81"/>
            <rFont val="Tahoma"/>
            <family val="2"/>
          </rPr>
          <t>17/11/24 0:43.76 ClubChamps</t>
        </r>
      </text>
    </comment>
    <comment ref="E6" authorId="0" shapeId="0" xr:uid="{6866512C-20AE-453F-978A-21C8B49E0E1C}">
      <text>
        <r>
          <rPr>
            <sz val="8"/>
            <color indexed="81"/>
            <rFont val="Tahoma"/>
            <family val="2"/>
          </rPr>
          <t>19/11/23 0:46.90 ClubChamps
09/11/24 0:27.81 ClubChamps
17/11/24 0:26.68 ClubChamps</t>
        </r>
      </text>
    </comment>
    <comment ref="F6" authorId="0" shapeId="0" xr:uid="{60D59668-6343-4725-80E9-B0FE3B6D6F41}">
      <text>
        <r>
          <rPr>
            <sz val="9"/>
            <color indexed="81"/>
            <rFont val="Tahoma"/>
            <family val="2"/>
          </rPr>
          <t>25/04/25 0:49.22 ColourGala</t>
        </r>
      </text>
    </comment>
    <comment ref="L6" authorId="0" shapeId="0" xr:uid="{203D1986-66FC-40F9-94DA-4598F8EF6C9E}">
      <text>
        <r>
          <rPr>
            <sz val="8"/>
            <color indexed="81"/>
            <rFont val="Tahoma"/>
            <family val="2"/>
          </rPr>
          <t>16/11/24 0:30.94 ClubChamps</t>
        </r>
      </text>
    </comment>
    <comment ref="M6" authorId="0" shapeId="0" xr:uid="{1D5B610E-C427-4680-AA4B-F40744D081D7}">
      <text>
        <r>
          <rPr>
            <sz val="8"/>
            <color indexed="81"/>
            <rFont val="Tahoma"/>
            <family val="2"/>
          </rPr>
          <t>16/11/24 1:04.43 ClubChamps
25/04/25 0:58.31 ColourGala</t>
        </r>
      </text>
    </comment>
    <comment ref="Q6" authorId="0" shapeId="0" xr:uid="{764B1060-ECBA-479C-AA75-374A922B6F69}">
      <text>
        <r>
          <rPr>
            <sz val="9"/>
            <color indexed="81"/>
            <rFont val="Tahoma"/>
            <family val="2"/>
          </rPr>
          <t>25/04/25 1:20.85 ColourGala</t>
        </r>
      </text>
    </comment>
    <comment ref="T6" authorId="0" shapeId="0" xr:uid="{8C52D9F5-11F1-4D63-91D6-7E33B1C4C3FE}">
      <text>
        <r>
          <rPr>
            <sz val="8"/>
            <color indexed="81"/>
            <rFont val="Tahoma"/>
            <family val="2"/>
          </rPr>
          <t>16/11/24 0:35.35 ClubChamps</t>
        </r>
      </text>
    </comment>
    <comment ref="F7" authorId="0" shapeId="0" xr:uid="{31F41DDB-4C84-4C6F-8753-5FBC8CFBD6C3}">
      <text>
        <r>
          <rPr>
            <sz val="9"/>
            <color indexed="81"/>
            <rFont val="Tahoma"/>
            <family val="2"/>
          </rPr>
          <t>25/04/25 0:57.56 ColourGala</t>
        </r>
      </text>
    </comment>
    <comment ref="G7" authorId="0" shapeId="0" xr:uid="{0BF05B4D-1BA0-4F10-8582-A1D5C986280E}">
      <text>
        <r>
          <rPr>
            <sz val="8"/>
            <color indexed="81"/>
            <rFont val="Tahoma"/>
            <family val="2"/>
          </rPr>
          <t>31/05/25 1:57.21 WestSuff</t>
        </r>
      </text>
    </comment>
    <comment ref="M7" authorId="0" shapeId="0" xr:uid="{EE8B56D0-0D86-4FA5-888C-5F01A804A346}">
      <text>
        <r>
          <rPr>
            <sz val="9"/>
            <color indexed="81"/>
            <rFont val="Tahoma"/>
            <family val="2"/>
          </rPr>
          <t>25/04/25 0:51.22 ColourGala</t>
        </r>
      </text>
    </comment>
    <comment ref="Q7" authorId="0" shapeId="0" xr:uid="{7C1A5933-07CB-4C80-AC0A-22A4EA12D435}">
      <text>
        <r>
          <rPr>
            <sz val="9"/>
            <color indexed="81"/>
            <rFont val="Tahoma"/>
            <family val="2"/>
          </rPr>
          <t>25/04/25 1:21.22 ColourGala</t>
        </r>
      </text>
    </comment>
    <comment ref="T7" authorId="0" shapeId="0" xr:uid="{F1B45C29-B104-46A7-8D4E-04D17C1E5C1B}">
      <text>
        <r>
          <rPr>
            <sz val="9"/>
            <color indexed="81"/>
            <rFont val="Tahoma"/>
            <family val="2"/>
          </rPr>
          <t>25/04/25 0:27.28 ColourGala</t>
        </r>
      </text>
    </comment>
    <comment ref="F8" authorId="0" shapeId="0" xr:uid="{A975B987-F872-4E23-858B-BBF71C338F2A}">
      <text>
        <r>
          <rPr>
            <sz val="9"/>
            <color indexed="81"/>
            <rFont val="Tahoma"/>
            <family val="2"/>
          </rPr>
          <t>25/04/25 1:16.22 ColourGala</t>
        </r>
      </text>
    </comment>
    <comment ref="M8" authorId="0" shapeId="0" xr:uid="{F861A5BB-7525-4F13-9852-F59FC5DC4BFA}">
      <text>
        <r>
          <rPr>
            <sz val="9"/>
            <color indexed="81"/>
            <rFont val="Tahoma"/>
            <family val="2"/>
          </rPr>
          <t>25/04/25 1:20.09 ColourGala</t>
        </r>
      </text>
    </comment>
    <comment ref="E9" authorId="0" shapeId="0" xr:uid="{569CED0B-F1F1-49EB-90B1-3F485DA87287}">
      <text>
        <r>
          <rPr>
            <sz val="8"/>
            <color indexed="81"/>
            <rFont val="Tahoma"/>
            <family val="2"/>
          </rPr>
          <t>09/11/24 0:35.40 ClubChamps</t>
        </r>
      </text>
    </comment>
    <comment ref="F9" authorId="0" shapeId="0" xr:uid="{F8F35A1D-DE83-467D-A0DD-95DE9A15F691}">
      <text>
        <r>
          <rPr>
            <sz val="8"/>
            <color indexed="81"/>
            <rFont val="Tahoma"/>
            <family val="2"/>
          </rPr>
          <t>09/11/24 1:20.00 ClubChamps
25/04/25 0:58.25 ColourGala</t>
        </r>
      </text>
    </comment>
    <comment ref="L9" authorId="0" shapeId="0" xr:uid="{03BE230B-FC49-4749-8845-D5EEFC52FE6B}">
      <text>
        <r>
          <rPr>
            <sz val="8"/>
            <color indexed="81"/>
            <rFont val="Tahoma"/>
            <family val="2"/>
          </rPr>
          <t>16/11/24 0:32.22 ClubChamps</t>
        </r>
      </text>
    </comment>
    <comment ref="M9" authorId="0" shapeId="0" xr:uid="{2E5B3C33-0223-4BA1-98DE-27E398286550}">
      <text>
        <r>
          <rPr>
            <sz val="9"/>
            <color indexed="81"/>
            <rFont val="Tahoma"/>
            <family val="2"/>
          </rPr>
          <t>25/04/25 0:59.69 ColourGala</t>
        </r>
      </text>
    </comment>
    <comment ref="E10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
17/11/24 0:28.51 ClubChamps</t>
        </r>
      </text>
    </comment>
    <comment ref="F10" authorId="0" shapeId="0" xr:uid="{7F98C0AB-167E-4B75-98EA-7303E9E051EF}">
      <text>
        <r>
          <rPr>
            <sz val="9"/>
            <color indexed="81"/>
            <rFont val="Tahoma"/>
            <family val="2"/>
          </rPr>
          <t>25/04/25 0:59.60 ColourGala</t>
        </r>
      </text>
    </comment>
    <comment ref="L10" authorId="0" shapeId="0" xr:uid="{8BCCDBE4-DB41-441D-A26E-F5AB3364B85C}">
      <text>
        <r>
          <rPr>
            <sz val="8"/>
            <color indexed="81"/>
            <rFont val="Tahoma"/>
            <family val="2"/>
          </rPr>
          <t>16/11/24 0:32.55 ClubChamps</t>
        </r>
      </text>
    </comment>
    <comment ref="M10" authorId="0" shapeId="0" xr:uid="{4E4AE332-3889-4935-9E15-1D8D8D24BE2D}">
      <text>
        <r>
          <rPr>
            <sz val="8"/>
            <color indexed="81"/>
            <rFont val="Tahoma"/>
            <family val="2"/>
          </rPr>
          <t>16/11/24 1:12.03 ClubChamps
25/04/25 1:01.30 ColourGala</t>
        </r>
      </text>
    </comment>
    <comment ref="E11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F11" authorId="0" shapeId="0" xr:uid="{8E1BA679-EA64-4193-9456-C1E03BBEDEB8}">
      <text>
        <r>
          <rPr>
            <sz val="9"/>
            <color indexed="81"/>
            <rFont val="Tahoma"/>
            <family val="2"/>
          </rPr>
          <t>25/04/25 1:03.71 ColourGala</t>
        </r>
      </text>
    </comment>
    <comment ref="M11" authorId="0" shapeId="0" xr:uid="{35644F74-37EF-474C-8BF5-6AEE4A8314F9}">
      <text>
        <r>
          <rPr>
            <sz val="9"/>
            <color indexed="81"/>
            <rFont val="Tahoma"/>
            <family val="2"/>
          </rPr>
          <t>25/04/25 1:06.34 ColourGala</t>
        </r>
      </text>
    </comment>
    <comment ref="E12" authorId="0" shapeId="0" xr:uid="{6F3B7060-CC2A-4599-88C1-894703EF0C7D}">
      <text>
        <r>
          <rPr>
            <sz val="8"/>
            <color indexed="81"/>
            <rFont val="Tahoma"/>
            <family val="2"/>
          </rPr>
          <t>09/11/24 0:22.44 ClubChamps</t>
        </r>
      </text>
    </comment>
    <comment ref="F12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
09/11/24 0:48.54 ClubChamps
02/03/25 0:45.89 NewmrktOpen</t>
        </r>
      </text>
    </comment>
    <comment ref="G12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
02/03/25 1:42.47 NewmrktOpen</t>
        </r>
      </text>
    </comment>
    <comment ref="H12" authorId="0" shapeId="0" xr:uid="{EDDDC02E-5D12-4F6B-BB4B-11AA691F3DE8}">
      <text>
        <r>
          <rPr>
            <sz val="9"/>
            <color indexed="81"/>
            <rFont val="Tahoma"/>
            <family val="2"/>
          </rPr>
          <t>04/10/24 4:09.84 ClubChamps
11/10/24 4:09.16 ClubChampsLD (ST)</t>
        </r>
      </text>
    </comment>
    <comment ref="I12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12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
16/11/24 0:25.31 ClubChamps</t>
        </r>
      </text>
    </comment>
    <comment ref="M12" authorId="0" shapeId="0" xr:uid="{0DBB53E0-DE46-4A2D-9E33-0D9E3281E557}">
      <text>
        <r>
          <rPr>
            <sz val="9"/>
            <color indexed="81"/>
            <rFont val="Tahoma"/>
            <family val="2"/>
          </rPr>
          <t>02/03/25 0:52.77 NewmrktOpen
25/04/25 0:51.81 ColourGala</t>
        </r>
      </text>
    </comment>
    <comment ref="N12" authorId="0" shapeId="0" xr:uid="{A1931F94-676B-44A6-9F46-1C20D8DA539A}">
      <text>
        <r>
          <rPr>
            <sz val="8"/>
            <color indexed="81"/>
            <rFont val="Tahoma"/>
            <family val="2"/>
          </rPr>
          <t>31/05/25 1:52.65 WestSuff</t>
        </r>
      </text>
    </comment>
    <comment ref="P12" authorId="0" shapeId="0" xr:uid="{A87DC50D-E4E1-4FBC-9022-7C0F79FA01BE}">
      <text>
        <r>
          <rPr>
            <sz val="8"/>
            <color indexed="81"/>
            <rFont val="Tahoma"/>
            <family val="2"/>
          </rPr>
          <t>09/11/24 0:31.33 ClubChamps</t>
        </r>
      </text>
    </comment>
    <comment ref="Q12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
02/03/25 1:01.49 NewmrktOpen
31/05/25 0:59.24 WestSuff</t>
        </r>
      </text>
    </comment>
    <comment ref="R12" authorId="0" shapeId="0" xr:uid="{BBC59F09-22D2-41B6-8E3F-DD12DC356800}">
      <text>
        <r>
          <rPr>
            <sz val="8"/>
            <color indexed="81"/>
            <rFont val="Tahoma"/>
            <family val="2"/>
          </rPr>
          <t>01/03/25 2:05.61 NewmrktOpen
31/05/25 2:01.79 WestSuff</t>
        </r>
      </text>
    </comment>
    <comment ref="T12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
16/11/24 0:31.43 ClubChamps</t>
        </r>
      </text>
    </comment>
    <comment ref="U12" authorId="0" shapeId="0" xr:uid="{CBCEB501-1A61-4BA1-8ADF-E1F27E0E67C6}">
      <text>
        <r>
          <rPr>
            <sz val="9"/>
            <color indexed="81"/>
            <rFont val="Tahoma"/>
            <family val="2"/>
          </rPr>
          <t>01/03/25 1:08.83 NewmrktOpen
25/04/25 1:08.72 ColourGala</t>
        </r>
      </text>
    </comment>
    <comment ref="E13" authorId="0" shapeId="0" xr:uid="{D5B7ADAB-466A-4872-9F79-C7721C676AA1}">
      <text>
        <r>
          <rPr>
            <sz val="8"/>
            <color indexed="81"/>
            <rFont val="Tahoma"/>
            <family val="2"/>
          </rPr>
          <t>09/11/24 0:26.72 ClubChamps</t>
        </r>
      </text>
    </comment>
    <comment ref="F13" authorId="0" shapeId="0" xr:uid="{5D25CE06-7CDB-4DF3-A488-15C47F58C21E}">
      <text>
        <r>
          <rPr>
            <sz val="9"/>
            <color indexed="81"/>
            <rFont val="Tahoma"/>
            <family val="2"/>
          </rPr>
          <t>08/03/25 0:54.13 JFLMildnhll
25/04/25 0:51.47 ColourGala</t>
        </r>
      </text>
    </comment>
    <comment ref="L13" authorId="0" shapeId="0" xr:uid="{68B1467E-2A26-4805-B11B-C7281544E4A3}">
      <text>
        <r>
          <rPr>
            <sz val="8"/>
            <color indexed="81"/>
            <rFont val="Tahoma"/>
            <family val="2"/>
          </rPr>
          <t>16/11/24 0:27.99 ClubChamps</t>
        </r>
      </text>
    </comment>
    <comment ref="M13" authorId="0" shapeId="0" xr:uid="{3CD4F1DE-E491-47FB-91D0-11C80B04F2E0}">
      <text>
        <r>
          <rPr>
            <sz val="8"/>
            <color indexed="81"/>
            <rFont val="Tahoma"/>
            <family val="2"/>
          </rPr>
          <t>16/11/24 1:05.76 ClubChamps
25/04/25 1:00.91 ColourGala</t>
        </r>
      </text>
    </comment>
    <comment ref="Q13" authorId="0" shapeId="0" xr:uid="{8F7E3E24-2C93-45D3-AC75-487226621D62}">
      <text>
        <r>
          <rPr>
            <sz val="9"/>
            <color indexed="81"/>
            <rFont val="Tahoma"/>
            <family val="2"/>
          </rPr>
          <t>25/04/25 1:22.09 ColourGala</t>
        </r>
      </text>
    </comment>
    <comment ref="T13" authorId="0" shapeId="0" xr:uid="{F37F3F0B-F059-4977-AAB0-9ACC905E556B}">
      <text>
        <r>
          <rPr>
            <sz val="9"/>
            <color indexed="81"/>
            <rFont val="Tahoma"/>
            <family val="2"/>
          </rPr>
          <t>25/04/25 0:30.32 ColourGala</t>
        </r>
      </text>
    </comment>
    <comment ref="E14" authorId="0" shapeId="0" xr:uid="{72B4490F-989E-48C8-A2BF-C922BA437BB4}">
      <text>
        <r>
          <rPr>
            <sz val="8"/>
            <color indexed="81"/>
            <rFont val="Tahoma"/>
            <family val="2"/>
          </rPr>
          <t>17/11/24 0:33.32 ClubChamps</t>
        </r>
      </text>
    </comment>
    <comment ref="E15" authorId="0" shapeId="0" xr:uid="{F3757A41-756A-4C8C-BBF7-BB50D4ED1DFF}">
      <text>
        <r>
          <rPr>
            <sz val="8"/>
            <color indexed="81"/>
            <rFont val="Tahoma"/>
            <family val="2"/>
          </rPr>
          <t>17/11/24 0:23.32 ClubChamps</t>
        </r>
      </text>
    </comment>
    <comment ref="F15" authorId="0" shapeId="0" xr:uid="{F9C7DBE8-F19A-489A-A254-03F5BA8491F8}">
      <text>
        <r>
          <rPr>
            <sz val="9"/>
            <color indexed="81"/>
            <rFont val="Tahoma"/>
            <family val="2"/>
          </rPr>
          <t>25/04/25 0:54.19 ColourGala</t>
        </r>
      </text>
    </comment>
    <comment ref="M15" authorId="0" shapeId="0" xr:uid="{55DD0B9D-5442-409C-917A-51F45B4CA764}">
      <text>
        <r>
          <rPr>
            <sz val="9"/>
            <color indexed="81"/>
            <rFont val="Tahoma"/>
            <family val="2"/>
          </rPr>
          <t>25/04/25 0:53.94 ColourGala</t>
        </r>
      </text>
    </comment>
    <comment ref="Q15" authorId="0" shapeId="0" xr:uid="{D5B375EB-6DD5-49F1-83FA-D588317BE51B}">
      <text>
        <r>
          <rPr>
            <sz val="9"/>
            <color indexed="81"/>
            <rFont val="Tahoma"/>
            <family val="2"/>
          </rPr>
          <t>25/04/25 1:21.68 ColourGala</t>
        </r>
      </text>
    </comment>
    <comment ref="T15" authorId="0" shapeId="0" xr:uid="{D4AD51CA-AEDA-4D47-A79B-1147BD0E115C}">
      <text>
        <r>
          <rPr>
            <sz val="9"/>
            <color indexed="81"/>
            <rFont val="Tahoma"/>
            <family val="2"/>
          </rPr>
          <t>25/04/25 0:27.63 ColourGala</t>
        </r>
      </text>
    </comment>
    <comment ref="E16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6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
09/11/24 0:43.22 ClubChamps
30/11/24 0:41.18 NewmrktOpen
15/12/24 0:41.05 StwmrktOpen
31/05/25 0:41.03 WestSuff
07/06/25 0:40.17 JFLWisbech</t>
        </r>
      </text>
    </comment>
    <comment ref="G16" authorId="0" shapeId="0" xr:uid="{15D8F5D1-4AD0-4B8C-82BA-12DFF86292EB}">
      <text>
        <r>
          <rPr>
            <sz val="8"/>
            <color indexed="81"/>
            <rFont val="Tahoma"/>
            <family val="2"/>
          </rPr>
          <t>04/10/24 1:59.06 ClubChampsLD (ST)
16/11/24 1:41.59 ClubChamps
07/04/25 1:38.58 TimeTrial
15/06/25 1:27.83 SuffDevelop</t>
        </r>
      </text>
    </comment>
    <comment ref="H16" authorId="0" shapeId="0" xr:uid="{384142B8-388C-415A-B5DA-944AD8030BEF}">
      <text>
        <r>
          <rPr>
            <sz val="9"/>
            <color indexed="81"/>
            <rFont val="Tahoma"/>
            <family val="2"/>
          </rPr>
          <t>04/10/24 3:55.39 ClubChamps</t>
        </r>
      </text>
    </comment>
    <comment ref="I16" authorId="0" shapeId="0" xr:uid="{DFAA5776-FE74-4509-B1FB-D3D8029F253C}">
      <text>
        <r>
          <rPr>
            <sz val="9"/>
            <color indexed="81"/>
            <rFont val="Tahoma"/>
            <family val="2"/>
          </rPr>
          <t>11/10/24 8:18.15 ClubChamps</t>
        </r>
      </text>
    </comment>
    <comment ref="L16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6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
01/12/24 0:47.04 NewmrktOpen
14/12/24 0:46.18 StwmrktOpen
02/03/25 0:46.02 NewmrktOpen
17/05/25 0:45.47 JFLWisbech
31/05/25 0:45.12 WestSuff
07/06/25 0:44.86 JFLWisbech
05/07/25 0:44.00 JFLEly</t>
        </r>
      </text>
    </comment>
    <comment ref="N16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
09/11/24 1:49.11 ClubChamps
01/12/24 1:45.67 NewmrktOpen
14/12/24 1:42.76 StwmrktOpen
02/03/25 1:40.10 NewmrktOpen
31/05/25 1:36.49 WestSuff</t>
        </r>
      </text>
    </comment>
    <comment ref="O16" authorId="0" shapeId="0" xr:uid="{A56B0C0D-B676-4799-9460-83DE821E1243}">
      <text>
        <r>
          <rPr>
            <sz val="9"/>
            <color indexed="81"/>
            <rFont val="Tahoma"/>
            <family val="2"/>
          </rPr>
          <t>20/09/24 4:16.06 ClubChamps
15/06/25 3:25.35 SuffDevelop</t>
        </r>
      </text>
    </comment>
    <comment ref="P16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6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
16/11/24 1:05.14 ClubChamps
25/04/25 0:59.47 ColourGala
07/06/25 0:58.07 JFLWisbech</t>
        </r>
      </text>
    </comment>
    <comment ref="T16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6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
09/11/24 0:58.53 ClubChamps
14/12/24 0:53.61 StwmrktOpen
25/04/25 0:50.03 ColourGala
17/05/25 0:49.63 JFLWisbech
31/05/25 0:47.60 WestSuff
05/07/25 0:45.69 JFLEly</t>
        </r>
      </text>
    </comment>
    <comment ref="X16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
17/11/24 1:51.59 ClubChamps
15/12/24 1:49.00 StwmrktOpen
31/05/25 1:44.27 WestSuff</t>
        </r>
      </text>
    </comment>
    <comment ref="Y16" authorId="0" shapeId="0" xr:uid="{2DD5E201-EDBC-4CF1-81DC-B1A3AF9CFDC4}">
      <text>
        <r>
          <rPr>
            <sz val="9"/>
            <color indexed="81"/>
            <rFont val="Tahoma"/>
            <family val="2"/>
          </rPr>
          <t>02/03/25 4:00.52 NewmrktOpen
15/06/25 3:37.96 SuffDevelop</t>
        </r>
      </text>
    </comment>
    <comment ref="F17" authorId="0" shapeId="0" xr:uid="{1623DE76-EB7B-40E5-A4A1-13D7D3F60501}">
      <text>
        <r>
          <rPr>
            <sz val="8"/>
            <color indexed="81"/>
            <rFont val="Tahoma"/>
            <family val="2"/>
          </rPr>
          <t>09/11/24 1:08.18 ClubChamps
25/04/25 1:00.25 ColourGala</t>
        </r>
      </text>
    </comment>
    <comment ref="G17" authorId="0" shapeId="0" xr:uid="{768B98CE-F8BA-43E2-A95E-476202473183}">
      <text>
        <r>
          <rPr>
            <sz val="8"/>
            <color indexed="81"/>
            <rFont val="Tahoma"/>
            <family val="2"/>
          </rPr>
          <t>16/11/24 2:14.69 ClubChamps</t>
        </r>
      </text>
    </comment>
    <comment ref="M17" authorId="0" shapeId="0" xr:uid="{5862E56A-8D7A-4B18-9337-F40450938C97}">
      <text>
        <r>
          <rPr>
            <sz val="9"/>
            <color indexed="81"/>
            <rFont val="Tahoma"/>
            <family val="2"/>
          </rPr>
          <t>25/04/25 1:17.25 ColourGala</t>
        </r>
      </text>
    </comment>
    <comment ref="N17" authorId="0" shapeId="0" xr:uid="{3885AE49-01DB-41CA-B1D3-E71F3A096326}">
      <text>
        <r>
          <rPr>
            <sz val="8"/>
            <color indexed="81"/>
            <rFont val="Tahoma"/>
            <family val="2"/>
          </rPr>
          <t>09/11/24 2:40.36 ClubChamps</t>
        </r>
      </text>
    </comment>
    <comment ref="E18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
17/11/24 0:22.70 ClubChamps</t>
        </r>
      </text>
    </comment>
    <comment ref="F18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8" authorId="0" shapeId="0" xr:uid="{EEAE4807-0DEB-4BCF-A00F-ACA4A14FE7D7}">
      <text>
        <r>
          <rPr>
            <sz val="9"/>
            <color indexed="81"/>
            <rFont val="Tahoma"/>
            <family val="2"/>
          </rPr>
          <t>04/10/24 1:49.20 ClubChampsLD (ST)</t>
        </r>
      </text>
    </comment>
    <comment ref="H18" authorId="0" shapeId="0" xr:uid="{5A834E9A-B741-4730-96A3-456756217CEB}">
      <text>
        <r>
          <rPr>
            <sz val="9"/>
            <color indexed="81"/>
            <rFont val="Tahoma"/>
            <family val="2"/>
          </rPr>
          <t>04/10/24 3:57.99 ClubChamps</t>
        </r>
      </text>
    </comment>
    <comment ref="I18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
14/06/25 8:24.69 SuffDevelop</t>
        </r>
      </text>
    </comment>
    <comment ref="L18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8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
16/11/24 0:51.18 ClubChamps</t>
        </r>
      </text>
    </comment>
    <comment ref="N18" authorId="0" shapeId="0" xr:uid="{F798CDA6-30DF-45CC-9DAF-886B24474B12}">
      <text>
        <r>
          <rPr>
            <sz val="8"/>
            <color indexed="81"/>
            <rFont val="Tahoma"/>
            <family val="2"/>
          </rPr>
          <t>09/11/24 1:55.50 ClubChamps
02/03/25 1:47.27 NewmrktOpen
14/06/25 1:45.69 SuffDevelop</t>
        </r>
      </text>
    </comment>
    <comment ref="P18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8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
16/11/24 0:57.76 ClubChamps</t>
        </r>
      </text>
    </comment>
    <comment ref="R18" authorId="0" shapeId="0" xr:uid="{884DC86A-59DE-40F7-865A-9EF9CC6E6FC2}">
      <text>
        <r>
          <rPr>
            <sz val="8"/>
            <color indexed="81"/>
            <rFont val="Tahoma"/>
            <family val="2"/>
          </rPr>
          <t>09/11/24 2:06.96 ClubChamps
31/05/25 2:06.70 WestSuff
15/06/25 2:04.98 SuffDevelop</t>
        </r>
      </text>
    </comment>
    <comment ref="T18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8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
25/04/25 1:08.47 ColourGala</t>
        </r>
      </text>
    </comment>
    <comment ref="X18" authorId="0" shapeId="0" xr:uid="{CD67F16F-BF9D-4ACE-BC3B-E5D74AF0D25C}">
      <text>
        <r>
          <rPr>
            <sz val="8"/>
            <color indexed="81"/>
            <rFont val="Tahoma"/>
            <family val="2"/>
          </rPr>
          <t>17/11/24 1:59.06 ClubChamps</t>
        </r>
      </text>
    </comment>
    <comment ref="F19" authorId="0" shapeId="0" xr:uid="{4260F6C7-9170-46D3-95EB-8DC1E7BEC3A8}">
      <text>
        <r>
          <rPr>
            <sz val="8"/>
            <color indexed="81"/>
            <rFont val="Tahoma"/>
            <family val="2"/>
          </rPr>
          <t>09/11/24 0:48.46 ClubChamps
25/04/25 0:47.35 ColourGala
15/06/25 0:44.86 SuffDevelop</t>
        </r>
      </text>
    </comment>
    <comment ref="G19" authorId="0" shapeId="0" xr:uid="{53184147-C565-4625-9A50-6D1CF6D61488}">
      <text>
        <r>
          <rPr>
            <sz val="8"/>
            <color indexed="81"/>
            <rFont val="Tahoma"/>
            <family val="2"/>
          </rPr>
          <t>16/11/24 1:56.26 ClubChamps</t>
        </r>
      </text>
    </comment>
    <comment ref="M19" authorId="0" shapeId="0" xr:uid="{126993AD-4FEA-43D3-8D43-91D8B842F641}">
      <text>
        <r>
          <rPr>
            <sz val="8"/>
            <color indexed="81"/>
            <rFont val="Tahoma"/>
            <family val="2"/>
          </rPr>
          <t>16/11/24 0:59.08 ClubChamps
25/04/25 0:49.44 ColourGala</t>
        </r>
      </text>
    </comment>
    <comment ref="N19" authorId="0" shapeId="0" xr:uid="{649796A4-A432-41BF-AA28-A8AAEB732F40}">
      <text>
        <r>
          <rPr>
            <sz val="8"/>
            <color indexed="81"/>
            <rFont val="Tahoma"/>
            <family val="2"/>
          </rPr>
          <t>09/11/24 1:59.77 ClubChamps</t>
        </r>
      </text>
    </comment>
    <comment ref="Q19" authorId="0" shapeId="0" xr:uid="{548A0E6D-6A21-43E8-82B5-C97EBB913DBB}">
      <text>
        <r>
          <rPr>
            <sz val="8"/>
            <color indexed="81"/>
            <rFont val="Tahoma"/>
            <family val="2"/>
          </rPr>
          <t>16/11/24 1:11.01 ClubChamps
25/04/25 1:01.32 ColourGala</t>
        </r>
      </text>
    </comment>
    <comment ref="U19" authorId="0" shapeId="0" xr:uid="{80816109-B5DE-4115-9AEE-8284B13684EA}">
      <text>
        <r>
          <rPr>
            <sz val="9"/>
            <color indexed="81"/>
            <rFont val="Tahoma"/>
            <family val="2"/>
          </rPr>
          <t>25/04/25 0:55.16 ColourGala
14/06/25 0:50.25 SuffDevelop</t>
        </r>
      </text>
    </comment>
    <comment ref="X19" authorId="0" shapeId="0" xr:uid="{03900739-EB11-40F1-8115-AF68FF169CA8}">
      <text>
        <r>
          <rPr>
            <sz val="8"/>
            <color indexed="81"/>
            <rFont val="Tahoma"/>
            <family val="2"/>
          </rPr>
          <t>17/11/24 2:03.19 ClubChamps</t>
        </r>
      </text>
    </comment>
    <comment ref="Y19" authorId="0" shapeId="0" xr:uid="{BB232471-9439-48D7-9C64-333362E8F76C}">
      <text>
        <r>
          <rPr>
            <sz val="8"/>
            <color indexed="81"/>
            <rFont val="Tahoma"/>
            <family val="2"/>
          </rPr>
          <t>17/11/24 4:32.12 ClubChamps
15/06/25 4:06.79 SuffDevelop</t>
        </r>
      </text>
    </comment>
    <comment ref="E20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20" authorId="0" shapeId="0" xr:uid="{BEE76230-5666-488E-A4F2-8C06C31470A6}">
      <text>
        <r>
          <rPr>
            <sz val="8"/>
            <color indexed="81"/>
            <rFont val="Tahoma"/>
            <family val="2"/>
          </rPr>
          <t>06/07/24 0:41.82 JFLThetford
24/01/25 0:38.27 TimeTrial
08/03/25 0:36.88 JFLMildnhll</t>
        </r>
      </text>
    </comment>
    <comment ref="G20" authorId="0" shapeId="0" xr:uid="{CD4BBE44-6A62-42B6-BCE5-F00819EF6250}">
      <text>
        <r>
          <rPr>
            <sz val="8"/>
            <color indexed="81"/>
            <rFont val="Tahoma"/>
            <family val="2"/>
          </rPr>
          <t>18/11/23 1:49.82 ClubChamps
04/10/24 1:31.83 ClubChampsLD (ST)
20/10/24 1:28.37 SuffDevelop
16/11/24 1:24.44 ClubChamps
07/04/25 1:23.93 TimeTrial
15/06/25 1:19.21 SuffDevelop</t>
        </r>
      </text>
    </comment>
    <comment ref="H20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
01/12/24 3:01.98 NewmrktOpen
15/06/25 2:58.11 SuffDevelop</t>
        </r>
      </text>
    </comment>
    <comment ref="I20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
09/02/25 6:25.95 SuffCounty</t>
        </r>
      </text>
    </comment>
    <comment ref="J20" authorId="0" shapeId="0" xr:uid="{7D20BD99-F4B1-4EB8-B958-4AB7F0640231}">
      <text>
        <r>
          <rPr>
            <sz val="9"/>
            <color indexed="81"/>
            <rFont val="Tahoma"/>
            <family val="2"/>
          </rPr>
          <t>06/10/24 14:41.87 ClubChampsLD (ST)
13/10/24 14:00.25 ClubChamps
23/11/24 13:48.50 WestSuffLDQ
11/01/25 13:30.48 SuffCounty (CT)</t>
        </r>
      </text>
    </comment>
    <comment ref="K20" authorId="0" shapeId="0" xr:uid="{B1EC9EAE-8D57-47A3-839D-667A4CA09000}">
      <text>
        <r>
          <rPr>
            <sz val="9"/>
            <color indexed="81"/>
            <rFont val="Tahoma"/>
            <family val="2"/>
          </rPr>
          <t>06/10/24 27:41.11 ClubChamps</t>
        </r>
      </text>
    </comment>
    <comment ref="M20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
16/11/24 0:44.23 ClubChamps
09/02/25 0:41.61 SuffCounty (ST)
25/04/25 0:41.47 ColourGala
07/06/25 0:40.88 JFLWisbech
05/07/25 0:40.72 JFLEly</t>
        </r>
      </text>
    </comment>
    <comment ref="N20" authorId="0" shapeId="0" xr:uid="{2A3E782E-AABF-457B-8644-E470E8089175}">
      <text>
        <r>
          <rPr>
            <sz val="8"/>
            <color indexed="81"/>
            <rFont val="Tahoma"/>
            <family val="2"/>
          </rPr>
          <t>11/06/25 1:33.44 TimeTrial</t>
        </r>
      </text>
    </comment>
    <comment ref="O20" authorId="0" shapeId="0" xr:uid="{3BB53ED1-4A0E-4CBA-9259-03F40CA221C3}">
      <text>
        <r>
          <rPr>
            <sz val="8"/>
            <color indexed="81"/>
            <rFont val="Tahoma"/>
            <family val="2"/>
          </rPr>
          <t>20/09/24 3:37.16 ClubChamps
20/10/24 3:34.32 SuffDevelop
15/12/24 3:32.83 StwmrktOpen
15/06/25 3:20.67 SuffDevelop</t>
        </r>
      </text>
    </comment>
    <comment ref="Q20" authorId="0" shapeId="0" xr:uid="{02E20A49-7F57-467D-88A4-276D957577B9}">
      <text>
        <r>
          <rPr>
            <sz val="8"/>
            <color indexed="81"/>
            <rFont val="Tahoma"/>
            <family val="2"/>
          </rPr>
          <t>18/11/23 1:03.55 ClubChamps
06/07/24 0:51.92 JFLThetford
16/11/24 0:50.09 ClubChamps
22/01/25 0:49.14 TimeTrial
08/03/25 0:48.07 JFLMildnhll
05/07/25 0:47.32 JFLEly</t>
        </r>
      </text>
    </comment>
    <comment ref="R20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
01/03/25 1:42.11 NewmrktOpen</t>
        </r>
      </text>
    </comment>
    <comment ref="S20" authorId="0" shapeId="0" xr:uid="{31DC6DDD-45F5-4DE3-B621-9D890B61A795}">
      <text>
        <r>
          <rPr>
            <sz val="9"/>
            <color indexed="81"/>
            <rFont val="Tahoma"/>
            <family val="2"/>
          </rPr>
          <t>27/09/24 3:56.04 ClubChamps</t>
        </r>
      </text>
    </comment>
    <comment ref="U20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
24/01/25 0:47.59 TimeTrial
01/03/25 0:42.87 NewmrktOpen</t>
        </r>
      </text>
    </comment>
    <comment ref="V20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
16/11/24 1:46.28 ClubChamps</t>
        </r>
      </text>
    </comment>
    <comment ref="X20" authorId="0" shapeId="0" xr:uid="{547B39F2-ED8F-495B-AD23-104DA203EC57}">
      <text>
        <r>
          <rPr>
            <sz val="8"/>
            <color indexed="81"/>
            <rFont val="Tahoma"/>
            <family val="2"/>
          </rPr>
          <t>17/11/24 1:32.80 ClubChamps
18/01/25 1:32.07 SuffCounty
08/03/25 1:28.88 JFLMildnhll</t>
        </r>
      </text>
    </comment>
    <comment ref="Y20" authorId="0" shapeId="0" xr:uid="{47BF77CD-9429-406D-BF6A-948C4BE252A1}">
      <text>
        <r>
          <rPr>
            <sz val="8"/>
            <color indexed="81"/>
            <rFont val="Tahoma"/>
            <family val="2"/>
          </rPr>
          <t>17/11/24 3:29.01 ClubChamps
15/06/25 3:18.99 SuffDevelop</t>
        </r>
      </text>
    </comment>
    <comment ref="Z20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
01/12/24 7:27.51 NewmrktOpen
02/02/25 7:04.52 SuffCounty</t>
        </r>
      </text>
    </comment>
    <comment ref="E21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21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
25/04/25 0:43.41 ColourGala
31/05/25 0:39.92 WestSuff
07/06/25 0:39.48 JFLWisbech</t>
        </r>
      </text>
    </comment>
    <comment ref="H21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21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21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21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
16/11/24 0:49.61 ClubChamps
25/04/25 0:47.41 ColourGala</t>
        </r>
      </text>
    </comment>
    <comment ref="P21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Q21" authorId="0" shapeId="0" xr:uid="{0A229056-68AC-4495-9F60-465518D4BB5C}">
      <text>
        <r>
          <rPr>
            <sz val="8"/>
            <color indexed="81"/>
            <rFont val="Tahoma"/>
            <family val="2"/>
          </rPr>
          <t>16/11/24 0:57.11 ClubChamps
25/04/25 0:55.04 ColourGala
31/05/25 0:51.10 WestSuff</t>
        </r>
      </text>
    </comment>
    <comment ref="R21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U21" authorId="0" shapeId="0" xr:uid="{140BE74D-1F93-464D-B7D1-534202970AC7}">
      <text>
        <r>
          <rPr>
            <sz val="9"/>
            <color indexed="81"/>
            <rFont val="Tahoma"/>
            <family val="2"/>
          </rPr>
          <t>25/04/25 0:47.41 ColourGala</t>
        </r>
      </text>
    </comment>
    <comment ref="F22" authorId="0" shapeId="0" xr:uid="{A0DD01DC-A992-4376-B0BD-2837073546D0}">
      <text>
        <r>
          <rPr>
            <sz val="8"/>
            <color indexed="81"/>
            <rFont val="Tahoma"/>
            <family val="2"/>
          </rPr>
          <t>09/11/24 0:59.51 ClubChamps
25/04/25 0:47.16 ColourGala
17/05/25 0:43.09 JFLWisbech
05/07/25 0:40.37 JFLEly</t>
        </r>
      </text>
    </comment>
    <comment ref="G22" authorId="0" shapeId="0" xr:uid="{0DFE6266-06B7-42C6-B70C-0F428B458D90}">
      <text>
        <r>
          <rPr>
            <sz val="8"/>
            <color indexed="81"/>
            <rFont val="Tahoma"/>
            <family val="2"/>
          </rPr>
          <t>16/11/24 2:08.59 ClubChamps</t>
        </r>
      </text>
    </comment>
    <comment ref="M22" authorId="0" shapeId="0" xr:uid="{F3094547-4D3F-4FD0-ABF5-333277BC732B}">
      <text>
        <r>
          <rPr>
            <sz val="8"/>
            <color indexed="81"/>
            <rFont val="Tahoma"/>
            <family val="2"/>
          </rPr>
          <t>16/11/24 1:02.54 ClubChamps
25/04/25 0:51.81 ColourGala
17/05/25 0:50.13 JFLWisbech
05/07/25 0:49.85 JFLEly</t>
        </r>
      </text>
    </comment>
    <comment ref="N22" authorId="0" shapeId="0" xr:uid="{E292086E-9924-49B4-9812-02C5097C7A02}">
      <text>
        <r>
          <rPr>
            <sz val="8"/>
            <color indexed="81"/>
            <rFont val="Tahoma"/>
            <family val="2"/>
          </rPr>
          <t>09/11/24 2:33.03 ClubChamps</t>
        </r>
      </text>
    </comment>
    <comment ref="Q22" authorId="0" shapeId="0" xr:uid="{5E7A2484-38B3-48D6-90CF-1781DA7DE212}">
      <text>
        <r>
          <rPr>
            <sz val="8"/>
            <color indexed="81"/>
            <rFont val="Tahoma"/>
            <family val="2"/>
          </rPr>
          <t>16/11/24 1:26.83 ClubChamps
25/04/25 1:10.28 ColourGala
17/05/25 1:02.75 JFLWisbech</t>
        </r>
      </text>
    </comment>
    <comment ref="U22" authorId="0" shapeId="0" xr:uid="{F9FF42A1-55C0-4893-9F38-C1B8F7057674}">
      <text>
        <r>
          <rPr>
            <sz val="9"/>
            <color indexed="81"/>
            <rFont val="Tahoma"/>
            <family val="2"/>
          </rPr>
          <t>25/04/25 0:56.82 ColourGala</t>
        </r>
      </text>
    </comment>
    <comment ref="F23" authorId="0" shapeId="0" xr:uid="{98F4C77D-2540-4624-994C-C7FDFA7B9901}">
      <text>
        <r>
          <rPr>
            <sz val="9"/>
            <color indexed="81"/>
            <rFont val="Tahoma"/>
            <family val="2"/>
          </rPr>
          <t>25/04/25 0:54.88 ColourGala</t>
        </r>
      </text>
    </comment>
    <comment ref="M23" authorId="0" shapeId="0" xr:uid="{80ECAF2A-069B-471E-903D-46F7935FABF4}">
      <text>
        <r>
          <rPr>
            <sz val="9"/>
            <color indexed="81"/>
            <rFont val="Tahoma"/>
            <family val="2"/>
          </rPr>
          <t>25/04/25 0:56.31 ColourGala</t>
        </r>
      </text>
    </comment>
    <comment ref="Q23" authorId="0" shapeId="0" xr:uid="{8506D301-8A79-4AD7-BA44-D7ECBFE8BECE}">
      <text>
        <r>
          <rPr>
            <sz val="9"/>
            <color indexed="81"/>
            <rFont val="Tahoma"/>
            <family val="2"/>
          </rPr>
          <t>25/04/25 1:00.56 ColourGala</t>
        </r>
      </text>
    </comment>
    <comment ref="T23" authorId="0" shapeId="0" xr:uid="{0DC71986-94E0-49DF-B107-8F1528352DE9}">
      <text>
        <r>
          <rPr>
            <sz val="9"/>
            <color indexed="81"/>
            <rFont val="Tahoma"/>
            <family val="2"/>
          </rPr>
          <t>25/04/25 0:29.16 ColourGala</t>
        </r>
      </text>
    </comment>
    <comment ref="F24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
09/11/24 0:36.52 ClubChamps
09/02/25 0:36.22 SuffCounty (ST)
17/05/25 0:35.93 JFLWisbech</t>
        </r>
      </text>
    </comment>
    <comment ref="G24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
16/11/24 1:19.93 ClubChamps</t>
        </r>
      </text>
    </comment>
    <comment ref="H24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</t>
        </r>
      </text>
    </comment>
    <comment ref="I24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24" authorId="0" shapeId="0" xr:uid="{CC9A91C0-C109-445F-A180-06C840AAB904}">
      <text>
        <r>
          <rPr>
            <sz val="8"/>
            <color indexed="81"/>
            <rFont val="Tahoma"/>
            <family val="2"/>
          </rPr>
          <t>06/10/24 13:36.51 ClubChampsLD (ST)
13/10/24 12:40.26 ClubChamps
11/01/25 12:16.40 SuffCounty (CT)</t>
        </r>
      </text>
    </comment>
    <comment ref="K24" authorId="0" shapeId="0" xr:uid="{AB975FAD-747E-4A5D-8D67-814BB1A51B3D}">
      <text>
        <r>
          <rPr>
            <sz val="8"/>
            <color indexed="81"/>
            <rFont val="Tahoma"/>
            <family val="2"/>
          </rPr>
          <t>06/10/24 25:34.50 ClubChamps
12/01/25 23:38.19 SuffCounty (CT)</t>
        </r>
      </text>
    </comment>
    <comment ref="M24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
16/11/24 0:41.16 ClubChamps
02/03/25 0:39.70 NewmrktOpen
07/06/25 0:35.80 JFLWisbech</t>
        </r>
      </text>
    </comment>
    <comment ref="N24" authorId="0" shapeId="0" xr:uid="{87DF8DF5-6FE2-4C9E-A267-33E6652AE120}">
      <text>
        <r>
          <rPr>
            <sz val="8"/>
            <color indexed="81"/>
            <rFont val="Tahoma"/>
            <family val="2"/>
          </rPr>
          <t>09/11/24 1:29.89 ClubChamps
02/02/25 1:27.73 SuffCounty
11/06/25 1:25.92 TimeTrial</t>
        </r>
      </text>
    </comment>
    <comment ref="O24" authorId="0" shapeId="0" xr:uid="{D9B19BC1-42CB-47EA-AEEB-E31A9CC0AFF8}">
      <text>
        <r>
          <rPr>
            <sz val="8"/>
            <color indexed="81"/>
            <rFont val="Tahoma"/>
            <family val="2"/>
          </rPr>
          <t>20/09/24 3:16.11 ClubChamps
19/01/25 3:08.36 SuffCounty</t>
        </r>
      </text>
    </comment>
    <comment ref="Q24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
02/02/25 0:44.36 SuffCounty
05/07/25 0:43.87 JFLEly</t>
        </r>
      </text>
    </comment>
    <comment ref="R24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
09/11/24 1:39.33 ClubChamps
19/01/25 1:35.85 SuffCounty</t>
        </r>
      </text>
    </comment>
    <comment ref="S24" authorId="0" shapeId="0" xr:uid="{86883F16-8049-4CD5-B336-15E45F8FC77F}">
      <text>
        <r>
          <rPr>
            <sz val="8"/>
            <color indexed="81"/>
            <rFont val="Tahoma"/>
            <family val="2"/>
          </rPr>
          <t>27/09/24 3:39.83 ClubChamps
01/02/25 3:20.91 SuffCounty</t>
        </r>
      </text>
    </comment>
    <comment ref="U24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
08/03/25 0:40.90 JFLMildnhll
25/04/25 0:40.47 ColourGala</t>
        </r>
      </text>
    </comment>
    <comment ref="V24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
16/11/24 1:40.59 ClubChamps
02/02/25 1:36.13 SuffCounty (ST)</t>
        </r>
      </text>
    </comment>
    <comment ref="X24" authorId="0" shapeId="0" xr:uid="{94E8E10D-C43B-4380-8F91-EAE7298CA858}">
      <text>
        <r>
          <rPr>
            <sz val="8"/>
            <color indexed="81"/>
            <rFont val="Tahoma"/>
            <family val="2"/>
          </rPr>
          <t>17/11/24 1:30.74 ClubChamps
18/01/25 1:26.66 SuffCounty
07/06/25 1:26.63 JFLWisbech</t>
        </r>
      </text>
    </comment>
    <comment ref="Y24" authorId="0" shapeId="0" xr:uid="{234CAA22-6920-4A92-AD42-314C0C260A62}">
      <text>
        <r>
          <rPr>
            <sz val="8"/>
            <color indexed="81"/>
            <rFont val="Tahoma"/>
            <family val="2"/>
          </rPr>
          <t>17/11/24 3:13.66 ClubChamps
19/01/25 3:09.87 SuffCounty</t>
        </r>
      </text>
    </comment>
    <comment ref="Z24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
02/02/25 6:41.71 SuffCounty</t>
        </r>
      </text>
    </comment>
    <comment ref="E25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25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
18/01/25 0:33.83 SuffCounty</t>
        </r>
      </text>
    </comment>
    <comment ref="G25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
01/02/25 1:13.59 SuffCounty</t>
        </r>
      </text>
    </comment>
    <comment ref="H25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
02/02/25 2:49.99 SuffCounty</t>
        </r>
      </text>
    </comment>
    <comment ref="I25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
09/02/25 5:58.77 SuffCounty</t>
        </r>
      </text>
    </comment>
    <comment ref="J25" authorId="0" shapeId="0" xr:uid="{ECEF5AFA-42D7-45DE-AD11-63527BBDE517}">
      <text>
        <r>
          <rPr>
            <sz val="8"/>
            <color indexed="81"/>
            <rFont val="Tahoma"/>
            <family val="2"/>
          </rPr>
          <t>06/10/24 13:54.71 ClubChampsLD (ST)
23/11/24 12:40.60 WestSuffLDQ
11/01/25 12:32.58 SuffCounty (CT)</t>
        </r>
      </text>
    </comment>
    <comment ref="K25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
12/01/25 25:25.81 SuffCounty (CT)</t>
        </r>
      </text>
    </comment>
    <comment ref="L25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25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
25/04/25 0:40.35 ColourGala</t>
        </r>
      </text>
    </comment>
    <comment ref="N25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
02/02/25 1:26.45 SuffCounty</t>
        </r>
      </text>
    </comment>
    <comment ref="P25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25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
22/01/25 0:52.78 TimeTrial
25/04/25 0:51.12 ColourGala</t>
        </r>
      </text>
    </comment>
    <comment ref="R25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25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
01/02/25 3:55.00 SuffCounty</t>
        </r>
      </text>
    </comment>
    <comment ref="T25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25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25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25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
18/01/25 1:31.44 SuffCounty</t>
        </r>
      </text>
    </comment>
    <comment ref="Y25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
17/11/24 3:26.53 ClubChamps</t>
        </r>
      </text>
    </comment>
    <comment ref="Z25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F26" authorId="0" shapeId="0" xr:uid="{3E144452-7F1F-4ABF-AD98-55C0A818DF32}">
      <text>
        <r>
          <rPr>
            <sz val="9"/>
            <color indexed="81"/>
            <rFont val="Tahoma"/>
            <family val="2"/>
          </rPr>
          <t>25/04/25 0:45.29 ColourGala</t>
        </r>
      </text>
    </comment>
    <comment ref="G26" authorId="0" shapeId="0" xr:uid="{1CF6DC33-0F28-4070-9666-E1DEAD9CC001}">
      <text>
        <r>
          <rPr>
            <sz val="8"/>
            <color indexed="81"/>
            <rFont val="Tahoma"/>
            <family val="2"/>
          </rPr>
          <t>07/04/25 1:58.31 TimeTrial</t>
        </r>
      </text>
    </comment>
    <comment ref="H26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26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M26" authorId="0" shapeId="0" xr:uid="{3C8FA89E-9C9C-45EB-A6AC-27856B79AD92}">
      <text>
        <r>
          <rPr>
            <sz val="9"/>
            <color indexed="81"/>
            <rFont val="Tahoma"/>
            <family val="2"/>
          </rPr>
          <t>25/04/25 0:52.84 ColourGala</t>
        </r>
      </text>
    </comment>
    <comment ref="Q26" authorId="0" shapeId="0" xr:uid="{38449547-0843-429B-B67D-5DEEDAB2F1DB}">
      <text>
        <r>
          <rPr>
            <sz val="9"/>
            <color indexed="81"/>
            <rFont val="Tahoma"/>
            <family val="2"/>
          </rPr>
          <t>25/04/25 1:19.90 ColourGala</t>
        </r>
      </text>
    </comment>
    <comment ref="U26" authorId="0" shapeId="0" xr:uid="{690B0EB3-99D8-4F12-8981-6B9D0762ECBD}">
      <text>
        <r>
          <rPr>
            <sz val="9"/>
            <color indexed="81"/>
            <rFont val="Tahoma"/>
            <family val="2"/>
          </rPr>
          <t>25/04/25 1:04.47 ColourGala</t>
        </r>
      </text>
    </comment>
    <comment ref="F27" authorId="0" shapeId="0" xr:uid="{BBB04F1F-159A-4756-8408-DAFCDBF80D2E}">
      <text>
        <r>
          <rPr>
            <sz val="8"/>
            <color indexed="81"/>
            <rFont val="Tahoma"/>
            <family val="2"/>
          </rPr>
          <t>04/10/24 0:44.54 ClubChampsLD (ST)
09/11/24 0:37.40 ClubChamps
02/03/25 0:36.48 NewmrktOpen</t>
        </r>
      </text>
    </comment>
    <comment ref="G27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
16/11/24 1:26.91 ClubChamps</t>
        </r>
      </text>
    </comment>
    <comment ref="H27" authorId="0" shapeId="0" xr:uid="{ADF3666B-7710-4631-9584-8175B94B2771}">
      <text>
        <r>
          <rPr>
            <sz val="9"/>
            <color indexed="81"/>
            <rFont val="Tahoma"/>
            <family val="2"/>
          </rPr>
          <t>04/10/24 3:31.42 ClubChamps</t>
        </r>
      </text>
    </comment>
    <comment ref="M27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
16/11/24 0:46.12 ClubChamps
25/04/25 0:44.81 ColourGala</t>
        </r>
      </text>
    </comment>
    <comment ref="N27" authorId="0" shapeId="0" xr:uid="{AE153D28-AD62-4227-AB30-DA22451D084A}">
      <text>
        <r>
          <rPr>
            <sz val="8"/>
            <color indexed="81"/>
            <rFont val="Tahoma"/>
            <family val="2"/>
          </rPr>
          <t>09/11/24 1:41.62 ClubChamps</t>
        </r>
      </text>
    </comment>
    <comment ref="Q27" authorId="0" shapeId="0" xr:uid="{75E36ECD-224D-4389-A4C7-9122A0615485}">
      <text>
        <r>
          <rPr>
            <sz val="8"/>
            <color indexed="81"/>
            <rFont val="Tahoma"/>
            <family val="2"/>
          </rPr>
          <t>16/11/24 0:55.39 ClubChamps
25/04/25 0:54.35 ColourGala</t>
        </r>
      </text>
    </comment>
    <comment ref="U27" authorId="0" shapeId="0" xr:uid="{C97C6FF3-7A83-4EF7-929A-B5CCB79A46A0}">
      <text>
        <r>
          <rPr>
            <sz val="9"/>
            <color indexed="81"/>
            <rFont val="Tahoma"/>
            <family val="2"/>
          </rPr>
          <t>20/01/25 0:53.81 TimeTrial
25/04/25 0:46.09 ColourGala</t>
        </r>
      </text>
    </comment>
    <comment ref="X27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
02/03/25 1:40.19 NewmrktOpen</t>
        </r>
      </text>
    </comment>
    <comment ref="F28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
09/11/24 0:40.12 ClubChamps
24/01/25 0:39.67 TimeTrial
08/03/25 0:38.81 JFLMildnhll
25/04/25 0:38.37 ColourGala
31/05/25 0:38.22 WestSuff
07/06/25 0:37.74 JFLWisbech</t>
        </r>
      </text>
    </comment>
    <comment ref="G28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
16/11/24 1:26.39 ClubChamps
02/03/25 1:24.87 NewmrktOpen</t>
        </r>
      </text>
    </comment>
    <comment ref="H28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
01/03/25 3:04.61 NewmrktOpen</t>
        </r>
      </text>
    </comment>
    <comment ref="M28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
08/03/25 0:46.75 JFLMildnhll</t>
        </r>
      </text>
    </comment>
    <comment ref="N28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
09/11/24 1:43.36 ClubChamps
31/05/25 1:37.05 WestSuff</t>
        </r>
      </text>
    </comment>
    <comment ref="O28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</t>
        </r>
      </text>
    </comment>
    <comment ref="Q28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
02/03/25 0:49.04 NewmrktOpen
08/03/25 0:48.15 JFLMildnhll
25/04/25 0:47.91 ColourGala</t>
        </r>
      </text>
    </comment>
    <comment ref="R28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
01/03/25 1:46.02 NewmrktOpen
31/05/25 1:44.03 WestSuff</t>
        </r>
      </text>
    </comment>
    <comment ref="S28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</t>
        </r>
      </text>
    </comment>
    <comment ref="U28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
20/01/25 0:44.92 TimeTrial
31/05/25 0:44.33 WestSuff</t>
        </r>
      </text>
    </comment>
    <comment ref="X28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
17/11/24 1:37.64 ClubChamps
31/05/25 1:36.87 WestSuff
07/06/25 1:32.54 JFLWisbech</t>
        </r>
      </text>
    </comment>
    <comment ref="Y28" authorId="0" shapeId="0" xr:uid="{5DE9AA38-01BB-45F0-A724-A0377B9E108A}">
      <text>
        <r>
          <rPr>
            <sz val="8"/>
            <color indexed="81"/>
            <rFont val="Tahoma"/>
            <family val="2"/>
          </rPr>
          <t>17/11/24 3:31.18 ClubChamps</t>
        </r>
      </text>
    </comment>
    <comment ref="F29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
09/11/24 0:40.88 ClubChamps</t>
        </r>
      </text>
    </comment>
    <comment ref="G29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
16/11/24 1:37.37 ClubChamps
02/03/25 1:33.01 NewmrktOpen</t>
        </r>
      </text>
    </comment>
    <comment ref="H29" authorId="0" shapeId="0" xr:uid="{DF128E54-DD18-4B0A-A2F5-E908399AA22B}">
      <text>
        <r>
          <rPr>
            <sz val="9"/>
            <color indexed="81"/>
            <rFont val="Tahoma"/>
            <family val="2"/>
          </rPr>
          <t>04/10/24 3:35.56 ClubChamps</t>
        </r>
      </text>
    </comment>
    <comment ref="I29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M29" authorId="0" shapeId="0" xr:uid="{2C77EDB9-D1E1-4DFC-B110-E1128E7E14F7}">
      <text>
        <r>
          <rPr>
            <sz val="8"/>
            <color indexed="81"/>
            <rFont val="Tahoma"/>
            <family val="2"/>
          </rPr>
          <t>16/11/24 0:50.43 ClubChamps
02/03/25 0:47.87 NewmrktOpen</t>
        </r>
      </text>
    </comment>
    <comment ref="N29" authorId="0" shapeId="0" xr:uid="{06DB15AD-A9C0-4CD9-B26B-D8E5BDAD7814}">
      <text>
        <r>
          <rPr>
            <sz val="8"/>
            <color indexed="81"/>
            <rFont val="Tahoma"/>
            <family val="2"/>
          </rPr>
          <t>09/11/24 1:55.08 ClubChamps</t>
        </r>
      </text>
    </comment>
    <comment ref="Q29" authorId="0" shapeId="0" xr:uid="{09752C1C-FAE1-4937-B7D3-4ED1B1BADF08}">
      <text>
        <r>
          <rPr>
            <sz val="9"/>
            <color indexed="81"/>
            <rFont val="Tahoma"/>
            <family val="2"/>
          </rPr>
          <t>25/04/25 1:02.03 ColourGala</t>
        </r>
      </text>
    </comment>
    <comment ref="U29" authorId="0" shapeId="0" xr:uid="{0DA843E5-14B8-47F0-A526-D2DD554D8097}">
      <text>
        <r>
          <rPr>
            <sz val="9"/>
            <color indexed="81"/>
            <rFont val="Tahoma"/>
            <family val="2"/>
          </rPr>
          <t>25/04/25 0:52.57 ColourGala</t>
        </r>
      </text>
    </comment>
    <comment ref="E30" authorId="0" shapeId="0" xr:uid="{44EF47F9-89DB-4B7A-AF36-47495DA34A84}">
      <text>
        <r>
          <rPr>
            <sz val="8"/>
            <color indexed="81"/>
            <rFont val="Tahoma"/>
            <family val="2"/>
          </rPr>
          <t>20/11/22 0:41.94 ClubChamps</t>
        </r>
      </text>
    </comment>
    <comment ref="F30" authorId="0" shapeId="0" xr:uid="{C3E3F271-78DE-423E-AC1A-4D97815BFCDC}">
      <text>
        <r>
          <rPr>
            <sz val="9"/>
            <color indexed="81"/>
            <rFont val="Tahoma"/>
            <family val="2"/>
          </rPr>
          <t>25/04/25 1:13.18 ColourGala</t>
        </r>
      </text>
    </comment>
    <comment ref="M30" authorId="0" shapeId="0" xr:uid="{58EC93E2-7E3E-4516-8BEA-182B61DC8CB4}">
      <text>
        <r>
          <rPr>
            <sz val="9"/>
            <color indexed="81"/>
            <rFont val="Tahoma"/>
            <family val="2"/>
          </rPr>
          <t>25/04/25 1:38.53 ColourGala</t>
        </r>
      </text>
    </comment>
    <comment ref="E31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31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
09/11/24 0:42.58 ClubChamps
25/04/25 0:41.18 ColourGala
31/05/25 0:40.03 WestSuff</t>
        </r>
      </text>
    </comment>
    <comment ref="G31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
16/11/24 1:34.31 ClubChamps
01/12/24 1:32.79 NewmrktOpen
02/03/25 1:28.65 NewmrktOpen
31/05/25 1:25.98 WestSuff</t>
        </r>
      </text>
    </comment>
    <comment ref="H31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
01/12/24 3:20.10 NewmrktOpen
01/03/25 3:13.06 NewmrktOpen</t>
        </r>
      </text>
    </comment>
    <comment ref="I31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</t>
        </r>
      </text>
    </comment>
    <comment ref="M31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
01/12/24 0:49.21 NewmrktOpen</t>
        </r>
      </text>
    </comment>
    <comment ref="N31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
09/11/24 1:50.20 ClubChamps</t>
        </r>
      </text>
    </comment>
    <comment ref="O31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</t>
        </r>
      </text>
    </comment>
    <comment ref="Q31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
16/11/24 0:51.91 ClubChamps
01/12/24 0:49.85 NewmrktOpen
31/05/25 0:48.69 WestSuff</t>
        </r>
      </text>
    </comment>
    <comment ref="R31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
09/11/24 1:53.29 ClubChamps
01/03/25 1:50.21 NewmrktOpen
31/05/25 1:46.38 WestSuff</t>
        </r>
      </text>
    </comment>
    <comment ref="T31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U31" authorId="0" shapeId="0" xr:uid="{63F5414D-9B53-4108-9D28-B066F347C558}">
      <text>
        <r>
          <rPr>
            <sz val="8"/>
            <color indexed="81"/>
            <rFont val="Tahoma"/>
            <family val="2"/>
          </rPr>
          <t>09/11/24 0:54.72 ClubChamps
25/04/25 0:50.22 ColourGala</t>
        </r>
      </text>
    </comment>
    <comment ref="X31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</t>
        </r>
      </text>
    </comment>
    <comment ref="E32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32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
08/03/25 0:40.69 JFLMildnhll
05/07/25 0:40.18 JFLEly</t>
        </r>
      </text>
    </comment>
    <comment ref="G32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
07/04/25 1:39.94 TimeTrial</t>
        </r>
      </text>
    </comment>
    <comment ref="H32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</t>
        </r>
      </text>
    </comment>
    <comment ref="I32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</t>
        </r>
      </text>
    </comment>
    <comment ref="J32" authorId="0" shapeId="0" xr:uid="{00F1A57B-0939-4730-ACD4-D5987E9D5A98}">
      <text>
        <r>
          <rPr>
            <sz val="9"/>
            <color indexed="81"/>
            <rFont val="Tahoma"/>
            <family val="2"/>
          </rPr>
          <t>06/10/24 17:15.81 ClubChampsLD (ST)
13/10/24 16:53.89 ClubChamps</t>
        </r>
      </text>
    </comment>
    <comment ref="K32" authorId="0" shapeId="0" xr:uid="{A896B3D9-D42B-4662-ABFB-2484A1ED60E2}">
      <text>
        <r>
          <rPr>
            <sz val="9"/>
            <color indexed="81"/>
            <rFont val="Tahoma"/>
            <family val="2"/>
          </rPr>
          <t>06/10/24 32:40.47 ClubChamps</t>
        </r>
      </text>
    </comment>
    <comment ref="M32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
16/11/24 0:52.23 ClubChamps
08/03/25 0:50.06 JFLMildnhll
25/04/25 0:49.00 ColourGala
05/07/25 0:46.84 JFLEly</t>
        </r>
      </text>
    </comment>
    <comment ref="N32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32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32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
25/04/25 0:57.41 ColourGala</t>
        </r>
      </text>
    </comment>
    <comment ref="R32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
09/11/24 2:04.63 ClubChamps</t>
        </r>
      </text>
    </comment>
    <comment ref="S32" authorId="0" shapeId="0" xr:uid="{02B99366-6E64-48B2-A05B-E15D9907B379}">
      <text>
        <r>
          <rPr>
            <sz val="9"/>
            <color indexed="81"/>
            <rFont val="Tahoma"/>
            <family val="2"/>
          </rPr>
          <t>27/09/24 4:32.14 ClubChamps</t>
        </r>
      </text>
    </comment>
    <comment ref="U32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
25/04/25 0:49.59 ColourGala</t>
        </r>
      </text>
    </comment>
    <comment ref="X32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F33" authorId="0" shapeId="0" xr:uid="{F2C38E2F-19B5-4F56-9CF4-B28BA7584F36}">
      <text>
        <r>
          <rPr>
            <sz val="8"/>
            <color indexed="81"/>
            <rFont val="Tahoma"/>
            <family val="2"/>
          </rPr>
          <t>09/11/24 0:42.02 ClubChamps
02/03/25 0:39.70 NewmrktOpen</t>
        </r>
      </text>
    </comment>
    <comment ref="G33" authorId="0" shapeId="0" xr:uid="{BC01534D-97BF-43D5-8927-D3AD6463C348}">
      <text>
        <r>
          <rPr>
            <sz val="8"/>
            <color indexed="81"/>
            <rFont val="Tahoma"/>
            <family val="2"/>
          </rPr>
          <t>16/11/24 1:35.57 ClubChamps
02/03/25 1:29.68 NewmrktOpen
07/04/25 1:29.53 TimeTrial
31/05/25 1:25.04 WestSuff</t>
        </r>
      </text>
    </comment>
    <comment ref="M33" authorId="0" shapeId="0" xr:uid="{D6AC2593-6DB1-4C23-9B82-3A6E083AEACC}">
      <text>
        <r>
          <rPr>
            <sz val="8"/>
            <color indexed="81"/>
            <rFont val="Tahoma"/>
            <family val="2"/>
          </rPr>
          <t>02/03/25 0:51.87 NewmrktOpen
25/04/25 0:49.78 ColourGala
31/05/25 0:49.49 WestSuff</t>
        </r>
      </text>
    </comment>
    <comment ref="Q33" authorId="0" shapeId="0" xr:uid="{99A95C6D-791C-4A81-AAC3-F4F462E7EAAE}">
      <text>
        <r>
          <rPr>
            <sz val="8"/>
            <color indexed="81"/>
            <rFont val="Tahoma"/>
            <family val="2"/>
          </rPr>
          <t>16/11/24 0:58.42 ClubChamps
25/04/25 0:56.38 ColourGala</t>
        </r>
      </text>
    </comment>
    <comment ref="U33" authorId="0" shapeId="0" xr:uid="{41CB60EC-1A40-48B3-A15E-CBB210D6F9BD}">
      <text>
        <r>
          <rPr>
            <sz val="9"/>
            <color indexed="81"/>
            <rFont val="Tahoma"/>
            <family val="2"/>
          </rPr>
          <t>25/04/25 0:49.53 ColourGala</t>
        </r>
      </text>
    </comment>
    <comment ref="X33" authorId="0" shapeId="0" xr:uid="{AE104B68-F15B-465F-A36D-F58327530CC0}">
      <text>
        <r>
          <rPr>
            <sz val="8"/>
            <color indexed="81"/>
            <rFont val="Tahoma"/>
            <family val="2"/>
          </rPr>
          <t>31/05/25 1:44.54 WestSuff</t>
        </r>
      </text>
    </comment>
    <comment ref="F34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4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4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</t>
        </r>
      </text>
    </comment>
    <comment ref="I34" authorId="0" shapeId="0" xr:uid="{F46998DD-B5E8-40A2-951D-9EDFC6EA1430}">
      <text>
        <r>
          <rPr>
            <sz val="9"/>
            <color indexed="81"/>
            <rFont val="Tahoma"/>
            <family val="2"/>
          </rPr>
          <t>11/10/24 6:54.49 ClubChamps</t>
        </r>
      </text>
    </comment>
    <comment ref="J34" authorId="0" shapeId="0" xr:uid="{3341527E-494A-458F-A02F-5556BD49C7B6}">
      <text>
        <r>
          <rPr>
            <sz val="9"/>
            <color indexed="81"/>
            <rFont val="Tahoma"/>
            <family val="2"/>
          </rPr>
          <t>13/10/24 14:21.83 ClubChamps</t>
        </r>
      </text>
    </comment>
    <comment ref="M34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</t>
        </r>
      </text>
    </comment>
    <comment ref="N34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
31/05/25 1:32.13 WestSuff</t>
        </r>
      </text>
    </comment>
    <comment ref="O34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
01/03/25 3:25.04 NewmrktOpen</t>
        </r>
      </text>
    </comment>
    <comment ref="Q34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
16/11/24 0:43.37 ClubChamps</t>
        </r>
      </text>
    </comment>
    <comment ref="R34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
01/03/25 1:39.84 NewmrktOpen</t>
        </r>
      </text>
    </comment>
    <comment ref="S34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</t>
        </r>
      </text>
    </comment>
    <comment ref="T34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4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4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</t>
        </r>
      </text>
    </comment>
    <comment ref="W34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</t>
        </r>
      </text>
    </comment>
    <comment ref="X34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
17/11/24 1:31.43 ClubChamps</t>
        </r>
      </text>
    </comment>
    <comment ref="Y34" authorId="0" shapeId="0" xr:uid="{39352B69-CF3E-46B1-B0C8-69FCBFE7EDDC}">
      <text>
        <r>
          <rPr>
            <sz val="8"/>
            <color indexed="81"/>
            <rFont val="Tahoma"/>
            <family val="2"/>
          </rPr>
          <t>19/11/23 3:27.81 ClubChamps
17/11/24 3:24.93 ClubChamps</t>
        </r>
      </text>
    </comment>
    <comment ref="Z34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</t>
        </r>
      </text>
    </comment>
    <comment ref="E35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5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
09/11/24 0:33.72 ClubChamps</t>
        </r>
      </text>
    </comment>
    <comment ref="G35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
16/11/24 1:15.81 ClubChamps</t>
        </r>
      </text>
    </comment>
    <comment ref="H35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</t>
        </r>
      </text>
    </comment>
    <comment ref="I35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
02/03/25 5:41.54 NewmrktOpen</t>
        </r>
      </text>
    </comment>
    <comment ref="J35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5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5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5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
16/11/24 0:40.81 ClubChamps</t>
        </r>
      </text>
    </comment>
    <comment ref="N35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
09/11/24 1:27.04 ClubChamps</t>
        </r>
      </text>
    </comment>
    <comment ref="O35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5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5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5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
09/11/24 1:34.39 ClubChamps
15/06/25 1:32.13 SuffDevelop</t>
        </r>
      </text>
    </comment>
    <comment ref="S35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
16/02/25 3:16.08 SuffMasters</t>
        </r>
      </text>
    </comment>
    <comment ref="T35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5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
09/11/24 0:41.91 ClubChamps
25/04/25 0:39.94 ColourGala</t>
        </r>
      </text>
    </comment>
    <comment ref="V35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
16/11/24 1:40.90 ClubChamps</t>
        </r>
      </text>
    </comment>
    <comment ref="X35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5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
17/11/24 3:09.68 ClubChamps</t>
        </r>
      </text>
    </comment>
    <comment ref="Z35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</t>
        </r>
      </text>
    </comment>
    <comment ref="E37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7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7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7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7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7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7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7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7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7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7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7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7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7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7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7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7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7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7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7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8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8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8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8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8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8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8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8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8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8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8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
16/02/25 1:32.19 SuffMasters
27/04/25 1:31.88 NewmrktMstrs</t>
        </r>
      </text>
    </comment>
    <comment ref="S38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</t>
        </r>
      </text>
    </comment>
    <comment ref="U38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8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8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8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
27/04/25 3:02:04 NewmrktMstrs</t>
        </r>
      </text>
    </comment>
    <comment ref="Z38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G39" authorId="0" shapeId="0" xr:uid="{1688355E-9038-4605-9CEE-0D11A94AA43B}">
      <text>
        <r>
          <rPr>
            <sz val="8"/>
            <color indexed="81"/>
            <rFont val="Tahoma"/>
            <family val="2"/>
          </rPr>
          <t>07/04/25 1:50.93 TimeTrial</t>
        </r>
      </text>
    </comment>
    <comment ref="E40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40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40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40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40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40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40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40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40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40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40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40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40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40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40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40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40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40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40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40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40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40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G41" authorId="0" shapeId="0" xr:uid="{7320369A-0066-4945-9D50-176D6468EC83}">
      <text>
        <r>
          <rPr>
            <sz val="8"/>
            <color indexed="81"/>
            <rFont val="Tahoma"/>
            <family val="2"/>
          </rPr>
          <t>07/04/25 2:04.49 TimeTrial</t>
        </r>
      </text>
    </comment>
    <comment ref="F42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42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42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42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42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42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
16/11/24 0:40.84 ClubChamps</t>
        </r>
      </text>
    </comment>
    <comment ref="N42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42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Q42" authorId="0" shapeId="0" xr:uid="{B9F9937A-CE95-4E54-8EC5-CA7EEEEA5FDD}">
      <text>
        <r>
          <rPr>
            <sz val="8"/>
            <color indexed="81"/>
            <rFont val="Tahoma"/>
            <family val="2"/>
          </rPr>
          <t>16/11/24 0:50.12 ClubChamps</t>
        </r>
      </text>
    </comment>
    <comment ref="U42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
09/11/24 0:37.73 ClubChamps</t>
        </r>
      </text>
    </comment>
    <comment ref="V42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42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42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3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3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3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3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3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3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3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3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3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3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3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3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3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3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3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3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3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3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4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
09/11/24 0:43.18 ClubChamps</t>
        </r>
      </text>
    </comment>
    <comment ref="G44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
16/02/25 1:36.71 SuffMasters</t>
        </r>
      </text>
    </comment>
    <comment ref="H44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
16/02/25 3:36.70 SuffMasters</t>
        </r>
      </text>
    </comment>
    <comment ref="I44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4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4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4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4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
16/02/25 1:49.25 SuffMasters</t>
        </r>
      </text>
    </comment>
    <comment ref="O44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
16/02/25 3:54.48 SuffMasters</t>
        </r>
      </text>
    </comment>
    <comment ref="Q44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4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4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</t>
        </r>
      </text>
    </comment>
    <comment ref="U44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
09/11/24 0:57.25 ClubChamps</t>
        </r>
      </text>
    </comment>
    <comment ref="X44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4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5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
17/11/24 0:49.21 ClubChamps
16/02/25 0:50.49 SuffMasters</t>
        </r>
      </text>
    </comment>
    <comment ref="G45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
07/04/25 1:53.93 TimeTrial</t>
        </r>
      </text>
    </comment>
    <comment ref="H45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</t>
        </r>
      </text>
    </comment>
    <comment ref="I45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5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5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</t>
        </r>
      </text>
    </comment>
    <comment ref="M45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
16/11/24 0:57.80 ClubChamps
16/02/25 1:01.96 SuffMasters</t>
        </r>
      </text>
    </comment>
    <comment ref="N45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
16/02/25 2:09.13 SuffMasters</t>
        </r>
      </text>
    </comment>
    <comment ref="O45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</t>
        </r>
      </text>
    </comment>
    <comment ref="Q45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5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5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5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5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5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
16/02/25 2:11.11 SuffMasters</t>
        </r>
      </text>
    </comment>
    <comment ref="Y45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Tony</author>
    <author>Steve &amp; Mel</author>
  </authors>
  <commentList>
    <comment ref="E4" authorId="0" shapeId="0" xr:uid="{BEA5F12F-392C-4DC5-B3B2-73CCD4AB4744}">
      <text>
        <r>
          <rPr>
            <sz val="8"/>
            <color indexed="81"/>
            <rFont val="Tahoma"/>
            <family val="2"/>
          </rPr>
          <t>17/11/24 0:34.32 ClubChamps</t>
        </r>
      </text>
    </comment>
    <comment ref="F5" authorId="0" shapeId="0" xr:uid="{69A01A1C-D2FA-4581-B950-799170C2A303}">
      <text>
        <r>
          <rPr>
            <sz val="8"/>
            <color indexed="81"/>
            <rFont val="Tahoma"/>
            <family val="2"/>
          </rPr>
          <t>25/04/25 1:08.19 ColourGala
31/05/25 1:06.77 WestSuff</t>
        </r>
      </text>
    </comment>
    <comment ref="M5" authorId="0" shapeId="0" xr:uid="{C9088470-2AAC-4ECB-B2FF-F419C09C2F69}">
      <text>
        <r>
          <rPr>
            <sz val="8"/>
            <color indexed="81"/>
            <rFont val="Tahoma"/>
            <family val="2"/>
          </rPr>
          <t>25/04/25 1:13.15 ColourGala
31/05/25 1:04.19 WestSuff</t>
        </r>
      </text>
    </comment>
    <comment ref="E6" authorId="0" shapeId="0" xr:uid="{07019F81-3EB3-4F71-A79E-F19011D3FF62}">
      <text>
        <r>
          <rPr>
            <sz val="8"/>
            <color indexed="81"/>
            <rFont val="Tahoma"/>
            <family val="2"/>
          </rPr>
          <t>09/11/24 0:29.38 ClubChamps</t>
        </r>
      </text>
    </comment>
    <comment ref="F6" authorId="0" shapeId="0" xr:uid="{BAAB949E-286B-4F5F-9EAC-38F900CF8926}">
      <text>
        <r>
          <rPr>
            <sz val="8"/>
            <color indexed="81"/>
            <rFont val="Tahoma"/>
            <family val="2"/>
          </rPr>
          <t>09/11/24 1:07.90 ClubChamps
25/04/25 1:04.97 ColourGala</t>
        </r>
      </text>
    </comment>
    <comment ref="L6" authorId="0" shapeId="0" xr:uid="{1685D12A-5851-442F-905A-8F89D86CC09C}">
      <text>
        <r>
          <rPr>
            <sz val="8"/>
            <color indexed="81"/>
            <rFont val="Tahoma"/>
            <family val="2"/>
          </rPr>
          <t>18/11/23 0:34.93 ClubChamps
16/11/24 0:28.46 ClubChamps</t>
        </r>
      </text>
    </comment>
    <comment ref="M6" authorId="0" shapeId="0" xr:uid="{2B922505-6081-4096-A5CF-098ABC2BA593}">
      <text>
        <r>
          <rPr>
            <sz val="8"/>
            <color indexed="81"/>
            <rFont val="Tahoma"/>
            <family val="2"/>
          </rPr>
          <t>16/11/24 1:00.23 ClubChamps</t>
        </r>
      </text>
    </comment>
    <comment ref="T6" authorId="0" shapeId="0" xr:uid="{F346FEFF-515C-4CEE-BE47-115C51EA68CA}">
      <text>
        <r>
          <rPr>
            <sz val="8"/>
            <color indexed="81"/>
            <rFont val="Tahoma"/>
            <family val="2"/>
          </rPr>
          <t>16/11/24 0:33.30 ClubChamps</t>
        </r>
      </text>
    </comment>
    <comment ref="F7" authorId="0" shapeId="0" xr:uid="{0D97610C-D09D-47D2-A851-C264544EEBDE}">
      <text>
        <r>
          <rPr>
            <sz val="9"/>
            <color indexed="81"/>
            <rFont val="Tahoma"/>
            <family val="2"/>
          </rPr>
          <t>25/04/25 0:57.09 ColourGala</t>
        </r>
      </text>
    </comment>
    <comment ref="M7" authorId="0" shapeId="0" xr:uid="{3171F5E9-52DC-4055-87DB-2504CC3D5CCA}">
      <text>
        <r>
          <rPr>
            <sz val="9"/>
            <color indexed="81"/>
            <rFont val="Tahoma"/>
            <family val="2"/>
          </rPr>
          <t>25/04/25 1:16.34 ColourGala</t>
        </r>
      </text>
    </comment>
    <comment ref="E8" authorId="0" shapeId="0" xr:uid="{7450226D-EEDE-479C-A8E7-F6B71E9738DD}">
      <text>
        <r>
          <rPr>
            <sz val="8"/>
            <color indexed="81"/>
            <rFont val="Tahoma"/>
            <family val="2"/>
          </rPr>
          <t>19/11/23 0:41.18 ClubChamps
17/11/24 0:35.00 ClubChamps</t>
        </r>
      </text>
    </comment>
    <comment ref="E9" authorId="0" shapeId="0" xr:uid="{D015E9AE-E87F-4CC0-BCF0-83D52F7F6F1E}">
      <text>
        <r>
          <rPr>
            <sz val="8"/>
            <color indexed="81"/>
            <rFont val="Tahoma"/>
            <family val="2"/>
          </rPr>
          <t>09/11/24 0:34.79 ClubChamps
17/11/24 0:30.79 ClubChamps</t>
        </r>
      </text>
    </comment>
    <comment ref="L9" authorId="0" shapeId="0" xr:uid="{813D9D84-518C-44C5-AAE6-73341734C829}">
      <text>
        <r>
          <rPr>
            <sz val="8"/>
            <color indexed="81"/>
            <rFont val="Tahoma"/>
            <family val="2"/>
          </rPr>
          <t>16/11/24 0:36.97 ClubChamps</t>
        </r>
      </text>
    </comment>
    <comment ref="E10" authorId="0" shapeId="0" xr:uid="{D00BDC1C-87B6-41B6-A3D3-185B7BACED6E}">
      <text>
        <r>
          <rPr>
            <sz val="8"/>
            <color indexed="81"/>
            <rFont val="Tahoma"/>
            <family val="2"/>
          </rPr>
          <t>09/11/24 0:44.94 ClubChamps
17/11/24 0:35.41 ClubChamps</t>
        </r>
      </text>
    </comment>
    <comment ref="L10" authorId="0" shapeId="0" xr:uid="{33CBEB51-9B52-4D44-AE95-21CB5B250156}">
      <text>
        <r>
          <rPr>
            <sz val="8"/>
            <color indexed="81"/>
            <rFont val="Tahoma"/>
            <family val="2"/>
          </rPr>
          <t>16/11/24 0:48.93 ClubChamps</t>
        </r>
      </text>
    </comment>
    <comment ref="E11" authorId="0" shapeId="0" xr:uid="{4A5CCBB8-0989-4D5E-9A41-735828A74CF2}">
      <text>
        <r>
          <rPr>
            <sz val="8"/>
            <color indexed="81"/>
            <rFont val="Tahoma"/>
            <family val="2"/>
          </rPr>
          <t>17/11/24 0:29.23 ClubChamps</t>
        </r>
      </text>
    </comment>
    <comment ref="F11" authorId="0" shapeId="0" xr:uid="{E40E3DF2-68C0-45C5-96DF-91CD625E7BD2}">
      <text>
        <r>
          <rPr>
            <sz val="9"/>
            <color indexed="81"/>
            <rFont val="Tahoma"/>
            <family val="2"/>
          </rPr>
          <t>25/04/25 0:59.00 ColourGala</t>
        </r>
      </text>
    </comment>
    <comment ref="L11" authorId="0" shapeId="0" xr:uid="{A4FDF4BA-43C5-47FE-9354-E510830DA9F5}">
      <text>
        <r>
          <rPr>
            <sz val="8"/>
            <color indexed="81"/>
            <rFont val="Tahoma"/>
            <family val="2"/>
          </rPr>
          <t>16/11/24 0:32.92 ClubChamps</t>
        </r>
      </text>
    </comment>
    <comment ref="M11" authorId="0" shapeId="0" xr:uid="{74CBF3E0-B61A-4CB1-975F-30BECD924658}">
      <text>
        <r>
          <rPr>
            <sz val="9"/>
            <color indexed="81"/>
            <rFont val="Tahoma"/>
            <family val="2"/>
          </rPr>
          <t>25/04/25 1:02.19 ColourGala</t>
        </r>
      </text>
    </comment>
    <comment ref="T11" authorId="0" shapeId="0" xr:uid="{C806F253-82CF-437A-AE81-22F3A0847FB4}">
      <text>
        <r>
          <rPr>
            <sz val="8"/>
            <color indexed="81"/>
            <rFont val="Tahoma"/>
            <family val="2"/>
          </rPr>
          <t>16/11/24 0:33.58 ClubChamps</t>
        </r>
      </text>
    </comment>
    <comment ref="E12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
09/11/24 0:23.18 ClubChamps</t>
        </r>
      </text>
    </comment>
    <comment ref="F12" authorId="0" shapeId="0" xr:uid="{C1BEFF10-AF97-466C-866E-F5BFFB34DC4B}">
      <text>
        <r>
          <rPr>
            <sz val="8"/>
            <color indexed="81"/>
            <rFont val="Tahoma"/>
            <family val="2"/>
          </rPr>
          <t>09/11/24 0:57.33 ClubChamps</t>
        </r>
      </text>
    </comment>
    <comment ref="L12" authorId="0" shapeId="0" xr:uid="{EE83D8A6-F81B-4993-BA1C-66655298CE82}">
      <text>
        <r>
          <rPr>
            <sz val="8"/>
            <color indexed="81"/>
            <rFont val="Tahoma"/>
            <family val="2"/>
          </rPr>
          <t>18/11/23 0:34.51 ClubChamps
16/11/24 0:26.75 ClubChamps</t>
        </r>
      </text>
    </comment>
    <comment ref="M12" authorId="0" shapeId="0" xr:uid="{208F487E-754F-428C-99C8-6F6F80116C66}">
      <text>
        <r>
          <rPr>
            <sz val="8"/>
            <color indexed="81"/>
            <rFont val="Tahoma"/>
            <family val="2"/>
          </rPr>
          <t>16/11/24 0:59.47 ClubChamps</t>
        </r>
      </text>
    </comment>
    <comment ref="Q12" authorId="0" shapeId="0" xr:uid="{1F4DAAE0-8CBA-4D30-A0D0-1E0BED60231A}">
      <text>
        <r>
          <rPr>
            <sz val="9"/>
            <color indexed="81"/>
            <rFont val="Tahoma"/>
            <family val="2"/>
          </rPr>
          <t>25/04/25 1:32.19 ColourGala</t>
        </r>
      </text>
    </comment>
    <comment ref="T12" authorId="0" shapeId="0" xr:uid="{7CD97EDB-876D-46B5-AC00-519ACE2AE11E}">
      <text>
        <r>
          <rPr>
            <sz val="8"/>
            <color indexed="81"/>
            <rFont val="Tahoma"/>
            <family val="2"/>
          </rPr>
          <t>16/11/24 0:35.03 ClubChamps
25/04/25 0:29.98 ColourGala</t>
        </r>
      </text>
    </comment>
    <comment ref="E13" authorId="0" shapeId="0" xr:uid="{3F06098B-4443-4681-ABC3-BA4029702922}">
      <text>
        <r>
          <rPr>
            <sz val="8"/>
            <color indexed="81"/>
            <rFont val="Tahoma"/>
            <family val="2"/>
          </rPr>
          <t>09/11/24 0:25.43 ClubChamps</t>
        </r>
      </text>
    </comment>
    <comment ref="F13" authorId="0" shapeId="0" xr:uid="{3A56FD72-2B0A-4485-9963-0D103BA2A8B4}">
      <text>
        <r>
          <rPr>
            <sz val="8"/>
            <color indexed="81"/>
            <rFont val="Tahoma"/>
            <family val="2"/>
          </rPr>
          <t>09/11/24 1:04.84 ClubChamps
02/03/25 0:54.62 NewmrktOpen</t>
        </r>
      </text>
    </comment>
    <comment ref="L13" authorId="0" shapeId="0" xr:uid="{14F84D60-E653-47FD-B46B-FC298A7BEC6B}">
      <text>
        <r>
          <rPr>
            <sz val="8"/>
            <color indexed="81"/>
            <rFont val="Tahoma"/>
            <family val="2"/>
          </rPr>
          <t>18/11/23 0:31.95 ClubChamps
16/11/24 0:27.51 ClubChamps</t>
        </r>
      </text>
    </comment>
    <comment ref="M13" authorId="0" shapeId="0" xr:uid="{25F427C6-D3FE-47BD-9257-863AA2B7EFB1}">
      <text>
        <r>
          <rPr>
            <sz val="8"/>
            <color indexed="81"/>
            <rFont val="Tahoma"/>
            <family val="2"/>
          </rPr>
          <t>18/11/23 1:18.27 ClubChamps
16/11/24 1:02.34 ClubChamps
25/04/25 0:59.65 ColourGala</t>
        </r>
      </text>
    </comment>
    <comment ref="Q13" authorId="0" shapeId="0" xr:uid="{8A6D0CFC-0264-4E5C-B7AB-4171B28ED3D7}">
      <text>
        <r>
          <rPr>
            <sz val="9"/>
            <color indexed="81"/>
            <rFont val="Tahoma"/>
            <family val="2"/>
          </rPr>
          <t>25/04/25 1:24.44 ColourGala</t>
        </r>
      </text>
    </comment>
    <comment ref="T13" authorId="0" shapeId="0" xr:uid="{1E107AD2-C1F8-4808-B3B8-D244572E806B}">
      <text>
        <r>
          <rPr>
            <sz val="9"/>
            <color indexed="81"/>
            <rFont val="Tahoma"/>
            <family val="2"/>
          </rPr>
          <t>25/04/25 0:33.81 ColourGala</t>
        </r>
      </text>
    </comment>
    <comment ref="F14" authorId="0" shapeId="0" xr:uid="{469B61D4-FE3B-44B0-8CC2-BCA842CCE92B}">
      <text>
        <r>
          <rPr>
            <sz val="8"/>
            <color indexed="81"/>
            <rFont val="Tahoma"/>
            <family val="2"/>
          </rPr>
          <t>25/04/25 1:04.60 ColourGala
31/05/25 1:02.79 WestSuff
07/06/25 1:00.07 JFLWisbech</t>
        </r>
      </text>
    </comment>
    <comment ref="M14" authorId="0" shapeId="0" xr:uid="{1DADF956-A926-461D-B396-6371D8ADC229}">
      <text>
        <r>
          <rPr>
            <sz val="8"/>
            <color indexed="81"/>
            <rFont val="Tahoma"/>
            <family val="2"/>
          </rPr>
          <t>25/04/25 1:04.38 ColourGala
31/05/25 1:03.85 WestSuff</t>
        </r>
      </text>
    </comment>
    <comment ref="E15" authorId="0" shapeId="0" xr:uid="{994DC3C1-7955-4204-97CE-FB9DA7C9E000}">
      <text>
        <r>
          <rPr>
            <sz val="8"/>
            <color indexed="81"/>
            <rFont val="Tahoma"/>
            <family val="2"/>
          </rPr>
          <t>19/11/23 0:27.21 ClubChamps
09/11/24 0:22.71 ClubChamps
17/11/24 0:21.69 ClubChamps</t>
        </r>
      </text>
    </comment>
    <comment ref="F15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
09/11/24 0:50.94 ClubChamps
02/03/25 0:49.89 NewmrktOpen
25/04/25 0:48.03 ColourGala</t>
        </r>
      </text>
    </comment>
    <comment ref="G15" authorId="0" shapeId="0" xr:uid="{4F7F3F6E-3BBF-4FB6-BC39-5A5065AC9C30}">
      <text>
        <r>
          <rPr>
            <sz val="9"/>
            <color indexed="81"/>
            <rFont val="Tahoma"/>
            <family val="2"/>
          </rPr>
          <t>02/03/25 1:59.31 NewmrktOpen</t>
        </r>
      </text>
    </comment>
    <comment ref="L15" authorId="0" shapeId="0" xr:uid="{8A7C9ADC-86C2-4CA5-AF63-463AA5873944}">
      <text>
        <r>
          <rPr>
            <sz val="8"/>
            <color indexed="81"/>
            <rFont val="Tahoma"/>
            <family val="2"/>
          </rPr>
          <t>16/11/24 0:26.62 ClubChamps</t>
        </r>
      </text>
    </comment>
    <comment ref="M15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
25/04/25 0:57.84 ColourGala</t>
        </r>
      </text>
    </comment>
    <comment ref="P15" authorId="0" shapeId="0" xr:uid="{C9B0AD52-8D53-4B75-82B0-C0CF3A9A5275}">
      <text>
        <r>
          <rPr>
            <sz val="8"/>
            <color indexed="81"/>
            <rFont val="Tahoma"/>
            <family val="2"/>
          </rPr>
          <t>09/11/24 0:31.64 ClubChamps</t>
        </r>
      </text>
    </comment>
    <comment ref="Q15" authorId="0" shapeId="0" xr:uid="{50B399A4-7D7A-48A7-B91B-EC26D39610F3}">
      <text>
        <r>
          <rPr>
            <sz val="9"/>
            <color indexed="81"/>
            <rFont val="Tahoma"/>
            <family val="2"/>
          </rPr>
          <t>25/04/25 1:04.53 ColourGala</t>
        </r>
      </text>
    </comment>
    <comment ref="T15" authorId="0" shapeId="0" xr:uid="{C6A092E2-6C85-435E-B1A2-021284C4F2CB}">
      <text>
        <r>
          <rPr>
            <sz val="9"/>
            <color indexed="81"/>
            <rFont val="Tahoma"/>
            <family val="2"/>
          </rPr>
          <t>25/04/25 0:31.72 ColourGala</t>
        </r>
      </text>
    </comment>
    <comment ref="F16" authorId="0" shapeId="0" xr:uid="{8E58C06C-0AC8-4835-B4FF-DB269F4820BF}">
      <text>
        <r>
          <rPr>
            <sz val="9"/>
            <color indexed="81"/>
            <rFont val="Tahoma"/>
            <family val="2"/>
          </rPr>
          <t>25/04/25 0:47.59 ColourGala
17/05/25 0:42.75 JFLWisbech</t>
        </r>
      </text>
    </comment>
    <comment ref="G16" authorId="0" shapeId="0" xr:uid="{040BF6D0-306E-4663-B5C8-1210F0CAA7E6}">
      <text>
        <r>
          <rPr>
            <sz val="8"/>
            <color indexed="81"/>
            <rFont val="Tahoma"/>
            <family val="2"/>
          </rPr>
          <t>07/04/25 1:56.39 TimeTrial</t>
        </r>
      </text>
    </comment>
    <comment ref="M16" authorId="0" shapeId="0" xr:uid="{05B32ED1-5F28-4544-8BD3-318189F27455}">
      <text>
        <r>
          <rPr>
            <sz val="8"/>
            <color indexed="81"/>
            <rFont val="Tahoma"/>
            <family val="2"/>
          </rPr>
          <t>25/04/25 0:47.19 ColourGala
31/05/25 0:46.57 WestSuff</t>
        </r>
      </text>
    </comment>
    <comment ref="Q16" authorId="0" shapeId="0" xr:uid="{4D7FC88B-EE2F-4E87-98FC-84195E200C68}">
      <text>
        <r>
          <rPr>
            <sz val="9"/>
            <color indexed="81"/>
            <rFont val="Tahoma"/>
            <family val="2"/>
          </rPr>
          <t>25/04/25 1:06.31 ColourGala
17/05/25 0:58.88 JFLWisbech</t>
        </r>
      </text>
    </comment>
    <comment ref="T16" authorId="0" shapeId="0" xr:uid="{E6077B0F-EE3D-493F-8BE4-1A3C81E95F0A}">
      <text>
        <r>
          <rPr>
            <sz val="9"/>
            <color indexed="81"/>
            <rFont val="Tahoma"/>
            <family val="2"/>
          </rPr>
          <t>25/04/25 0:25.03 ColourGala</t>
        </r>
      </text>
    </comment>
    <comment ref="E17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
09/11/24 0:18.39 ClubChamps</t>
        </r>
      </text>
    </comment>
    <comment ref="F17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
09/11/24 0:37.69 ClubChamps
01/02/25 0:35.96 SuffCounty
05/07/25 0:34.59 JFLEly</t>
        </r>
      </text>
    </comment>
    <comment ref="G17" authorId="0" shapeId="0" xr:uid="{9A939D72-9700-4C2A-B75C-1951B99DB702}">
      <text>
        <r>
          <rPr>
            <sz val="8"/>
            <color indexed="81"/>
            <rFont val="Tahoma"/>
            <family val="2"/>
          </rPr>
          <t>04/10/24 1:35.80 ClubChampsLD (ST)
01/12/24 1:21.79 NewmrktOpen
18/01/25 1:19.84 SuffCounty</t>
        </r>
      </text>
    </comment>
    <comment ref="H17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
01/03/25 3:01.47 NewmrktOpen</t>
        </r>
      </text>
    </comment>
    <comment ref="I17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
09/02/25 6:21.30 SuffCounty</t>
        </r>
      </text>
    </comment>
    <comment ref="J17" authorId="0" shapeId="0" xr:uid="{74D6A37E-0469-4F32-93FB-BB556E0CA2A4}">
      <text>
        <r>
          <rPr>
            <sz val="9"/>
            <color indexed="81"/>
            <rFont val="Tahoma"/>
            <family val="2"/>
          </rPr>
          <t>13/10/24 15:13.02 ClubChamps</t>
        </r>
      </text>
    </comment>
    <comment ref="L17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
16/11/24 0:21.69 ClubChamps</t>
        </r>
      </text>
    </comment>
    <comment ref="M17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
16/11/24 0:46.03 ClubChamps
02/02/25 0:45.24 SuffCounty
17/05/25 0:43.44 JFLWisbech</t>
        </r>
      </text>
    </comment>
    <comment ref="N17" authorId="0" shapeId="0" xr:uid="{6C33FCEF-96D8-47DF-9361-CA730884F6F1}">
      <text>
        <r>
          <rPr>
            <sz val="9"/>
            <color indexed="81"/>
            <rFont val="Tahoma"/>
            <family val="2"/>
          </rPr>
          <t>02/03/25 1:44.79 NewmrktOpen</t>
        </r>
      </text>
    </comment>
    <comment ref="O17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7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
09/11/24 0:28.84 ClubChamps</t>
        </r>
      </text>
    </comment>
    <comment ref="Q17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
16/11/24 1:00.46 ClubChamps
08/03/25 0:54.72 JFLMildnhll</t>
        </r>
      </text>
    </comment>
    <comment ref="R17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7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7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
16/11/24 0:22.81 ClubChamps</t>
        </r>
      </text>
    </comment>
    <comment ref="U17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
09/11/24 0:51.81 ClubChamps
18/01/25 0:50.74 SuffCounty
01/03/25 0:46.22 NewmrktOpen
08/03/25 0:43.47 JFLMildnhll</t>
        </r>
      </text>
    </comment>
    <comment ref="V17" authorId="0" shapeId="0" xr:uid="{3AFF2A86-DC53-4E4F-B1EC-4BC96E459491}">
      <text>
        <r>
          <rPr>
            <sz val="8"/>
            <color indexed="81"/>
            <rFont val="Tahoma"/>
            <family val="2"/>
          </rPr>
          <t>31/05/25 1:44.79 WestSuff</t>
        </r>
      </text>
    </comment>
    <comment ref="X17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
17/11/24 1:44.53 ClubChamps
01/02/25 1:43.83 SuffCounty</t>
        </r>
      </text>
    </comment>
    <comment ref="Y17" authorId="0" shapeId="0" xr:uid="{3F5A4D6A-69E3-4D78-90EA-D25CB19D725F}">
      <text>
        <r>
          <rPr>
            <sz val="8"/>
            <color indexed="81"/>
            <rFont val="Tahoma"/>
            <family val="2"/>
          </rPr>
          <t>17/11/24 3:48.23 ClubChamps
02/02/25 3:44.59 SuffCounty</t>
        </r>
      </text>
    </comment>
    <comment ref="E18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
09/11/24 0:29.64 ClubChamps
17/11/24 0:28.58 ClubChamps</t>
        </r>
      </text>
    </comment>
    <comment ref="F18" authorId="0" shapeId="0" xr:uid="{F47B3514-A697-41E9-BC31-FF2D92BD43CF}">
      <text>
        <r>
          <rPr>
            <sz val="8"/>
            <color indexed="81"/>
            <rFont val="Tahoma"/>
            <family val="2"/>
          </rPr>
          <t>09/11/24 1:15.49 ClubChamps</t>
        </r>
      </text>
    </comment>
    <comment ref="E19" authorId="0" shapeId="0" xr:uid="{8693B3E1-A291-45B6-8B78-2A9D6625EE00}">
      <text>
        <r>
          <rPr>
            <sz val="8"/>
            <color indexed="81"/>
            <rFont val="Tahoma"/>
            <family val="2"/>
          </rPr>
          <t>31/03/23 0:40.61 TimeTrial
17/11/24 0:19.98 ClubChamps</t>
        </r>
      </text>
    </comment>
    <comment ref="F19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
08/03/25 0:44.63 JFLMildnhll
05/07/25 0:44.19 JFLEly</t>
        </r>
      </text>
    </comment>
    <comment ref="G19" authorId="0" shapeId="0" xr:uid="{14D7F992-6F4A-4B7C-BE42-82FE7F387612}">
      <text>
        <r>
          <rPr>
            <sz val="8"/>
            <color indexed="81"/>
            <rFont val="Tahoma"/>
            <family val="2"/>
          </rPr>
          <t>04/10/24 1:59.08 ClubChampsLD (ST)
07/04/25 1:46.56 TimeTrial</t>
        </r>
      </text>
    </comment>
    <comment ref="H19" authorId="0" shapeId="0" xr:uid="{28EF9E5F-2EA2-4B23-89C2-4557D28CBC39}">
      <text>
        <r>
          <rPr>
            <sz val="9"/>
            <color indexed="81"/>
            <rFont val="Tahoma"/>
            <family val="2"/>
          </rPr>
          <t>04/10/24 4:15.55 ClubChamps</t>
        </r>
      </text>
    </comment>
    <comment ref="I19" authorId="0" shapeId="0" xr:uid="{1C6C1DE6-7F80-4020-A434-E00ED6F249A9}">
      <text>
        <r>
          <rPr>
            <sz val="9"/>
            <color indexed="81"/>
            <rFont val="Tahoma"/>
            <family val="2"/>
          </rPr>
          <t>11/10/24 8:52.29 ClubChamps</t>
        </r>
      </text>
    </comment>
    <comment ref="L19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19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
08/03/25 0:52.26 JFLMildnhll</t>
        </r>
      </text>
    </comment>
    <comment ref="P19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Q19" authorId="0" shapeId="0" xr:uid="{6B940960-8D6B-4351-BA12-B8EEB8A8A671}">
      <text>
        <r>
          <rPr>
            <sz val="9"/>
            <color indexed="81"/>
            <rFont val="Tahoma"/>
            <family val="2"/>
          </rPr>
          <t>25/04/25 1:06.54 ColourGala</t>
        </r>
      </text>
    </comment>
    <comment ref="T19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U19" authorId="0" shapeId="0" xr:uid="{B77D452D-0AB4-4D59-8F08-36EA9B01F74F}">
      <text>
        <r>
          <rPr>
            <sz val="9"/>
            <color indexed="81"/>
            <rFont val="Tahoma"/>
            <family val="2"/>
          </rPr>
          <t>25/04/25 0:50.68 ColourGala</t>
        </r>
      </text>
    </comment>
    <comment ref="X19" authorId="0" shapeId="0" xr:uid="{32FD3592-DF57-4C73-8277-B2385D20AE3A}">
      <text>
        <r>
          <rPr>
            <sz val="8"/>
            <color indexed="81"/>
            <rFont val="Tahoma"/>
            <family val="2"/>
          </rPr>
          <t>17/11/24 2:00.47 ClubChamps</t>
        </r>
      </text>
    </comment>
    <comment ref="F20" authorId="0" shapeId="0" xr:uid="{360DB09B-20C4-48DD-88CC-B0C516E299A3}">
      <text>
        <r>
          <rPr>
            <sz val="9"/>
            <color indexed="81"/>
            <rFont val="Tahoma"/>
            <family val="2"/>
          </rPr>
          <t>25/04/25 0:55.81 ColourGala</t>
        </r>
      </text>
    </comment>
    <comment ref="M20" authorId="0" shapeId="0" xr:uid="{D27502D4-C243-4BDC-AC15-41CCBE701F36}">
      <text>
        <r>
          <rPr>
            <sz val="9"/>
            <color indexed="81"/>
            <rFont val="Tahoma"/>
            <family val="2"/>
          </rPr>
          <t>25/04/25 0:59.50 ColourGala</t>
        </r>
      </text>
    </comment>
    <comment ref="Q20" authorId="0" shapeId="0" xr:uid="{B7E56D03-3288-4A99-BED4-C296EB862B7D}">
      <text>
        <r>
          <rPr>
            <sz val="8"/>
            <color indexed="81"/>
            <rFont val="Tahoma"/>
            <family val="2"/>
          </rPr>
          <t>25/04/25 1:21.68 ColourGala</t>
        </r>
      </text>
    </comment>
    <comment ref="T20" authorId="0" shapeId="0" xr:uid="{0C0993F3-30B4-4217-A8F8-747527CE5A1B}">
      <text>
        <r>
          <rPr>
            <sz val="9"/>
            <color indexed="81"/>
            <rFont val="Tahoma"/>
            <family val="2"/>
          </rPr>
          <t>25/04/25 0:29.13 ColourGala</t>
        </r>
      </text>
    </comment>
    <comment ref="E21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
17/11/24 0:28.22 ClubChamps</t>
        </r>
      </text>
    </comment>
    <comment ref="F21" authorId="0" shapeId="0" xr:uid="{803BDF14-BC9B-4A92-B21A-0A826149B0CD}">
      <text>
        <r>
          <rPr>
            <sz val="8"/>
            <color indexed="81"/>
            <rFont val="Tahoma"/>
            <family val="2"/>
          </rPr>
          <t>09/11/24 1:17.05 ClubChamps
25/04/25 1:12.94 ColourGala</t>
        </r>
      </text>
    </comment>
    <comment ref="L21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M21" authorId="0" shapeId="0" xr:uid="{C4DD7A5C-6378-4CD0-B10B-4FD9D7A8DD56}">
      <text>
        <r>
          <rPr>
            <sz val="8"/>
            <color indexed="81"/>
            <rFont val="Tahoma"/>
            <family val="2"/>
          </rPr>
          <t>16/11/24 1:08.48 ClubChamps</t>
        </r>
      </text>
    </comment>
    <comment ref="E22" authorId="0" shapeId="0" xr:uid="{9DB5D496-2214-4BD9-BDBA-7EB0E0435578}">
      <text>
        <r>
          <rPr>
            <sz val="8"/>
            <color indexed="81"/>
            <rFont val="Tahoma"/>
            <family val="2"/>
          </rPr>
          <t>17/11/24 0:30.26 ClubChamps</t>
        </r>
      </text>
    </comment>
    <comment ref="E23" authorId="0" shapeId="0" xr:uid="{4EF1AA07-82A5-4577-BB0D-62DB08A6A864}">
      <text>
        <r>
          <rPr>
            <sz val="8"/>
            <color indexed="81"/>
            <rFont val="Tahoma"/>
            <family val="2"/>
          </rPr>
          <t>17/11/24 0:35.90 ClubChamps</t>
        </r>
      </text>
    </comment>
    <comment ref="E24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24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
09/11/24 1:00.78 ClubChamps</t>
        </r>
      </text>
    </comment>
    <comment ref="E25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
17/11/24 0:21.23 ClubChamps</t>
        </r>
      </text>
    </comment>
    <comment ref="F25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
09/11/24 0:44.48 ClubChamps
02/03/25 0:42.50 NewmrktOpen
17/05/25 0:41.69 JFLWisbech
31/05/25 0:41.58 WestSuff
07/06/25 0:41.20 JFLWisbech</t>
        </r>
      </text>
    </comment>
    <comment ref="G25" authorId="0" shapeId="0" xr:uid="{FE31358F-9B22-4BF4-AC51-0869DBBECD19}">
      <text>
        <r>
          <rPr>
            <sz val="8"/>
            <color indexed="81"/>
            <rFont val="Tahoma"/>
            <family val="2"/>
          </rPr>
          <t>04/10/24 1:52.07 ClubChampsLD (ST)
16/11/24 1:42.17 ClubChamps
02/03/25 1:37.98 NewmrktOpen
07/04/25 1:35.74 TimeTrial</t>
        </r>
      </text>
    </comment>
    <comment ref="H25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
15/06/25 3:14.02 SuffDevelop</t>
        </r>
      </text>
    </comment>
    <comment ref="I25" authorId="0" shapeId="0" xr:uid="{458D4CA2-1BF7-4F0E-A47C-2A95542D920E}">
      <text>
        <r>
          <rPr>
            <sz val="9"/>
            <color indexed="81"/>
            <rFont val="Tahoma"/>
            <family val="2"/>
          </rPr>
          <t>11/10/24 8:15.55 ClubChamps</t>
        </r>
      </text>
    </comment>
    <comment ref="L25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25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
16/11/24 0:51.02 ClubChamps
31/05/25 0:48.79 WestSuff</t>
        </r>
      </text>
    </comment>
    <comment ref="N25" authorId="0" shapeId="0" xr:uid="{AF9A1B76-A593-4898-AD91-A2BC44733BA6}">
      <text>
        <r>
          <rPr>
            <sz val="8"/>
            <color indexed="81"/>
            <rFont val="Tahoma"/>
            <family val="2"/>
          </rPr>
          <t>09/11/24 1:54.73 ClubChamps</t>
        </r>
      </text>
    </comment>
    <comment ref="Q25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
16/11/24 1:08.66 ClubChamps
02/03/25 1:05.73 NewmrktOpen
08/03/25 1:05.47 JFLMildnhll
25/04/25 1:04.13 ColourGala
17/05/25 1:03.28 JFLWisbech
31/05/25 0:59.57 WestSuff</t>
        </r>
      </text>
    </comment>
    <comment ref="T25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U25" authorId="0" shapeId="0" xr:uid="{A87BCACA-CEFA-491A-8ADC-312F83F5B896}">
      <text>
        <r>
          <rPr>
            <sz val="8"/>
            <color indexed="81"/>
            <rFont val="Tahoma"/>
            <family val="2"/>
          </rPr>
          <t>08/03/25 0:57.13 JFLMildnhll
25/04/25 0:56.25 ColourGala
31/05/25 0:54.24 WestSuff
14/06/25 0:54.23 SuffDevelop</t>
        </r>
      </text>
    </comment>
    <comment ref="X25" authorId="0" shapeId="0" xr:uid="{E2EE4378-0BC4-440C-B6AB-DC7B9AB10C8E}">
      <text>
        <r>
          <rPr>
            <sz val="8"/>
            <color indexed="81"/>
            <rFont val="Tahoma"/>
            <family val="2"/>
          </rPr>
          <t>17/11/24 1:58.24 ClubChamps
02/03/25 1:54.31 NewmrktOpen
31/05/25 1:51.48 WestSuff</t>
        </r>
      </text>
    </comment>
    <comment ref="F26" authorId="0" shapeId="0" xr:uid="{B15FB4B4-FC0D-4B98-A140-94739157B931}">
      <text>
        <r>
          <rPr>
            <sz val="8"/>
            <color indexed="81"/>
            <rFont val="Tahoma"/>
            <family val="2"/>
          </rPr>
          <t>09/11/24 1:12.57 ClubChamps
25/04/25 1:02.59 ColourGala</t>
        </r>
      </text>
    </comment>
    <comment ref="M26" authorId="0" shapeId="0" xr:uid="{09F4B5F1-7F08-4BBE-BBDB-17C34A85EF5A}">
      <text>
        <r>
          <rPr>
            <sz val="9"/>
            <color indexed="81"/>
            <rFont val="Tahoma"/>
            <family val="2"/>
          </rPr>
          <t>25/04/25 0:59.84 ColourGala</t>
        </r>
      </text>
    </comment>
    <comment ref="N26" authorId="0" shapeId="0" xr:uid="{81A21AAF-1242-4999-91E9-CEE1C9E7AC55}">
      <text>
        <r>
          <rPr>
            <sz val="8"/>
            <color indexed="81"/>
            <rFont val="Tahoma"/>
            <family val="2"/>
          </rPr>
          <t>09/11/24 2:47.53 ClubChamps</t>
        </r>
      </text>
    </comment>
    <comment ref="Q26" authorId="0" shapeId="0" xr:uid="{EF5B397E-CC4C-4223-8CB2-2A41278B2F54}">
      <text>
        <r>
          <rPr>
            <sz val="9"/>
            <color indexed="81"/>
            <rFont val="Tahoma"/>
            <family val="2"/>
          </rPr>
          <t>25/04/25 1:03.91 ColourGala</t>
        </r>
      </text>
    </comment>
    <comment ref="T26" authorId="0" shapeId="0" xr:uid="{8E3B59C1-42A3-4089-A301-B93DE72FD5B8}">
      <text>
        <r>
          <rPr>
            <sz val="9"/>
            <color indexed="81"/>
            <rFont val="Tahoma"/>
            <family val="2"/>
          </rPr>
          <t>25/04/25 0:35.53 ColourGala</t>
        </r>
      </text>
    </comment>
    <comment ref="F27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
09/11/24 0:38.18 ClubChamps
02/03/25 0:36.08 NewmrktOpen
05/04/25 0:35.97 SuffSwmablty
31/05/25 0:35.35 WestSuff</t>
        </r>
      </text>
    </comment>
    <comment ref="G27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
16/11/24 1:27.58 ClubChamps
05/04/25 1:25.41 SuffSwmablty
31/05/25 1:19.89 WestSuff</t>
        </r>
      </text>
    </comment>
    <comment ref="H27" authorId="0" shapeId="0" xr:uid="{8D476A49-522E-4B22-9E03-40367F9E9B47}">
      <text>
        <r>
          <rPr>
            <sz val="9"/>
            <color indexed="81"/>
            <rFont val="Tahoma"/>
            <family val="2"/>
          </rPr>
          <t>04/10/24 3:23.43 ClubChamps</t>
        </r>
      </text>
    </comment>
    <comment ref="I27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27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
16/11/24 0:47.71 ClubChamps
02/03/25 0:45.86 NewmrktOpen</t>
        </r>
      </text>
    </comment>
    <comment ref="N27" authorId="0" shapeId="0" xr:uid="{C4D7DF60-2875-4357-B233-021F37E931B8}">
      <text>
        <r>
          <rPr>
            <sz val="8"/>
            <color indexed="81"/>
            <rFont val="Tahoma"/>
            <family val="2"/>
          </rPr>
          <t>09/11/24 1:49.03 ClubChamps
05/04/25 1:41.47 SuffSwmablty</t>
        </r>
      </text>
    </comment>
    <comment ref="Q27" authorId="0" shapeId="0" xr:uid="{25DAA87B-A2E1-45FA-924B-1E713EAFF71C}">
      <text>
        <r>
          <rPr>
            <sz val="8"/>
            <color indexed="81"/>
            <rFont val="Tahoma"/>
            <family val="2"/>
          </rPr>
          <t>16/11/24 0:58.31 ClubChamps
05/04/25 0:56.62 SuffSwmablty
25/04/25 0:53.97 ColourGala
17/05/25 0:51.97 JFLWisbech
31/05/25 0:50.70 WestSuff</t>
        </r>
      </text>
    </comment>
    <comment ref="R27" authorId="0" shapeId="0" xr:uid="{0B300B6A-53F5-4013-96FA-47CC9D9F01C7}">
      <text>
        <r>
          <rPr>
            <sz val="8"/>
            <color indexed="81"/>
            <rFont val="Tahoma"/>
            <family val="2"/>
          </rPr>
          <t>31/05/25 1:54.41 WestSuff</t>
        </r>
      </text>
    </comment>
    <comment ref="U27" authorId="0" shapeId="0" xr:uid="{1D7B646E-301C-4ED2-9490-DDC3A3293D1F}">
      <text>
        <r>
          <rPr>
            <sz val="9"/>
            <color indexed="81"/>
            <rFont val="Tahoma"/>
            <family val="2"/>
          </rPr>
          <t>25/04/25 0:49.50 ColourGala</t>
        </r>
      </text>
    </comment>
    <comment ref="X27" authorId="0" shapeId="0" xr:uid="{8294DCB3-B338-4004-99B4-BA48102C4260}">
      <text>
        <r>
          <rPr>
            <sz val="9"/>
            <color indexed="81"/>
            <rFont val="Tahoma"/>
            <family val="2"/>
          </rPr>
          <t>17/05/25 1:41.53 JFLWisbech</t>
        </r>
      </text>
    </comment>
    <comment ref="F28" authorId="0" shapeId="0" xr:uid="{A6F53DA7-32F5-4DFA-8DD4-543766E39E63}">
      <text>
        <r>
          <rPr>
            <sz val="9"/>
            <color indexed="81"/>
            <rFont val="Tahoma"/>
            <family val="2"/>
          </rPr>
          <t>25/04/25 0:49.60 ColourGala</t>
        </r>
      </text>
    </comment>
    <comment ref="G28" authorId="0" shapeId="0" xr:uid="{9A89628F-8CC4-49E6-99DA-DF7FAA435108}">
      <text>
        <r>
          <rPr>
            <sz val="8"/>
            <color indexed="81"/>
            <rFont val="Tahoma"/>
            <family val="2"/>
          </rPr>
          <t>07/04/25 1:57.25 TimeTrial</t>
        </r>
      </text>
    </comment>
    <comment ref="M28" authorId="0" shapeId="0" xr:uid="{44E81337-5C6C-43BD-92BC-CFB9737380E5}">
      <text>
        <r>
          <rPr>
            <sz val="9"/>
            <color indexed="81"/>
            <rFont val="Tahoma"/>
            <family val="2"/>
          </rPr>
          <t>25/04/25 0:55.06 ColourGala</t>
        </r>
      </text>
    </comment>
    <comment ref="Q28" authorId="0" shapeId="0" xr:uid="{07AC9B6F-D51F-42CA-B7CB-12D44E782E01}">
      <text>
        <r>
          <rPr>
            <sz val="8"/>
            <color indexed="81"/>
            <rFont val="Tahoma"/>
            <family val="2"/>
          </rPr>
          <t>16/11/24 1:00.85 ClubChamps
02/03/25 0:58.81 NewmrktOpen
25/04/25 0:53.60 ColourGala</t>
        </r>
      </text>
    </comment>
    <comment ref="R28" authorId="0" shapeId="0" xr:uid="{6D748BF0-CAC7-4C4A-9BF8-3BA7CB848FF8}">
      <text>
        <r>
          <rPr>
            <sz val="8"/>
            <color indexed="81"/>
            <rFont val="Tahoma"/>
            <family val="2"/>
          </rPr>
          <t>09/11/24 2:12.61 ClubChamps</t>
        </r>
      </text>
    </comment>
    <comment ref="T28" authorId="0" shapeId="0" xr:uid="{EF34D1D7-C713-4FC9-9272-F84EDD94BADA}">
      <text>
        <r>
          <rPr>
            <sz val="9"/>
            <color indexed="81"/>
            <rFont val="Tahoma"/>
            <family val="2"/>
          </rPr>
          <t>25/04/25 0:29.97 ColourGala</t>
        </r>
      </text>
    </comment>
    <comment ref="X28" authorId="0" shapeId="0" xr:uid="{82424B22-4AE3-480F-9174-E800BC683863}">
      <text>
        <r>
          <rPr>
            <sz val="9"/>
            <color indexed="81"/>
            <rFont val="Tahoma"/>
            <family val="2"/>
          </rPr>
          <t>07/06/25 2:00.30 JFLWisbech</t>
        </r>
      </text>
    </comment>
    <comment ref="E29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29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
09/11/24 0:44.02 ClubChamps
25/04/25 0:43.84 ColourGala</t>
        </r>
      </text>
    </comment>
    <comment ref="G29" authorId="0" shapeId="0" xr:uid="{FC22F1AA-AA89-472C-A524-959629AD1E92}">
      <text>
        <r>
          <rPr>
            <sz val="8"/>
            <color indexed="81"/>
            <rFont val="Tahoma"/>
            <family val="2"/>
          </rPr>
          <t>18/11/23 1:57.44 ClubChamps
04/10/24 1:54.18 ClubChampsLD (ST)
16/11/24 1:41.32 ClubChamps</t>
        </r>
      </text>
    </comment>
    <comment ref="H29" authorId="0" shapeId="0" xr:uid="{F031F9A0-2AEB-497C-9F4A-A6DE37CE9CEA}">
      <text>
        <r>
          <rPr>
            <sz val="9"/>
            <color indexed="81"/>
            <rFont val="Tahoma"/>
            <family val="2"/>
          </rPr>
          <t>04/10/24 3:57.79 ClubChamps</t>
        </r>
      </text>
    </comment>
    <comment ref="M29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
16/11/24 0:53.22 ClubChamps
08/03/25 0:50.06 JFLMildnhll</t>
        </r>
      </text>
    </comment>
    <comment ref="N29" authorId="0" shapeId="0" xr:uid="{4988C51D-381F-4A33-93D3-E245415BDE5E}">
      <text>
        <r>
          <rPr>
            <sz val="9"/>
            <color indexed="81"/>
            <rFont val="Tahoma"/>
            <family val="2"/>
          </rPr>
          <t>02/03/25 2:02.63 NewmrktOpen</t>
        </r>
      </text>
    </comment>
    <comment ref="Q29" authorId="0" shapeId="0" xr:uid="{FFE2A81E-1F22-4A66-BABA-81670C6A8F02}">
      <text>
        <r>
          <rPr>
            <sz val="8"/>
            <color indexed="81"/>
            <rFont val="Tahoma"/>
            <family val="2"/>
          </rPr>
          <t>16/11/24 1:15.45 ClubChamps
25/04/25 1:08.53 ColourGala</t>
        </r>
      </text>
    </comment>
    <comment ref="U29" authorId="0" shapeId="0" xr:uid="{BAEE5B48-6795-4BF4-8EFE-F05E94F3CFFC}">
      <text>
        <r>
          <rPr>
            <sz val="8"/>
            <color indexed="81"/>
            <rFont val="Tahoma"/>
            <family val="2"/>
          </rPr>
          <t>09/11/24 1:03.64 ClubChamps
08/03/25 0:56.03 JFLMildnhll
25/04/25 0:53.75 ColourGala</t>
        </r>
      </text>
    </comment>
    <comment ref="F30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
17/05/25 0:37.72 JFLWisbech</t>
        </r>
      </text>
    </comment>
    <comment ref="G30" authorId="0" shapeId="0" xr:uid="{F1E2D3DF-50F3-42C8-951B-BCA2D65064C9}">
      <text>
        <r>
          <rPr>
            <sz val="8"/>
            <color indexed="81"/>
            <rFont val="Tahoma"/>
            <family val="2"/>
          </rPr>
          <t>18/11/23 1:42.63 ClubChamps
16/11/24 1:41.50 ClubChamps
02/03/25 1:33.17 NewmrktOpen
31/05/25 1:30.25 WestSuff</t>
        </r>
      </text>
    </comment>
    <comment ref="H30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</t>
        </r>
      </text>
    </comment>
    <comment ref="M30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
17/05/25 0:45.35 JFLWisbech
31/05/25 0:45.15 WestSuff</t>
        </r>
      </text>
    </comment>
    <comment ref="N30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
02/03/25 1:47.05 NewmrktOpen
31/05/25 1:36.02 WestSuff</t>
        </r>
      </text>
    </comment>
    <comment ref="Q30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30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30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</t>
        </r>
      </text>
    </comment>
    <comment ref="X30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31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31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
02/03/25 0:37.48 NewmrktOpen
05/07/25 0:37.22 JFLEly</t>
        </r>
      </text>
    </comment>
    <comment ref="G31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
16/11/24 1:33.86 ClubChamps
02/03/25 1:27.04 NewmrktOpen</t>
        </r>
      </text>
    </comment>
    <comment ref="H31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</t>
        </r>
      </text>
    </comment>
    <comment ref="I31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31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31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
16/11/24 0:47.11 ClubChamps
02/03/25 0:45.41 NewmrktOpen</t>
        </r>
      </text>
    </comment>
    <comment ref="N31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
09/11/24 1:47.29 ClubChamps
02/03/25 1:39.74 NewmrktOpen
11/06/25 1:38.17 TimeTrial</t>
        </r>
      </text>
    </comment>
    <comment ref="O31" authorId="0" shapeId="0" xr:uid="{B051952B-2A8B-49C0-AE0B-5F46F3921292}">
      <text>
        <r>
          <rPr>
            <sz val="9"/>
            <color indexed="81"/>
            <rFont val="Tahoma"/>
            <family val="2"/>
          </rPr>
          <t>20/09/24 3:40.53 ClubChamps</t>
        </r>
      </text>
    </comment>
    <comment ref="Q31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
08/03/25 0:49.03 JFLMildnhll</t>
        </r>
      </text>
    </comment>
    <comment ref="R31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
09/11/24 1:59.72 ClubChamps
01/03/25 1:50.57 NewmrktOpen</t>
        </r>
      </text>
    </comment>
    <comment ref="S31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
02/03/25 4:03.01 NewmrktOpen</t>
        </r>
      </text>
    </comment>
    <comment ref="T31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31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
01/03/25 0:49.38 NewmrktOpen
08/03/25 0:49.32 JFLMildnhll
05/07/25 0:46.69 JFLEly</t>
        </r>
      </text>
    </comment>
    <comment ref="V31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
16/11/24 1:57.46 ClubChamps</t>
        </r>
      </text>
    </comment>
    <comment ref="X31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
17/11/24 1:41.70 ClubChamps
08/03/25 1:37.44 JFLMildnhll</t>
        </r>
      </text>
    </comment>
    <comment ref="Y31" authorId="0" shapeId="0" xr:uid="{41A6B289-D968-4418-A963-474C4E87679B}">
      <text>
        <r>
          <rPr>
            <sz val="8"/>
            <color indexed="81"/>
            <rFont val="Tahoma"/>
            <family val="2"/>
          </rPr>
          <t>19/11/23 4:29.32 ClubChamps
17/11/24 3:53.25 ClubChamps</t>
        </r>
      </text>
    </comment>
    <comment ref="Z31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</t>
        </r>
      </text>
    </comment>
    <comment ref="E32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32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
09/11/24 0:37.04 ClubChamps
30/11/24 0:36.13 NewmrktOpen</t>
        </r>
      </text>
    </comment>
    <comment ref="G32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
16/11/24 1:25.56 ClubChamps</t>
        </r>
      </text>
    </comment>
    <comment ref="H32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</t>
        </r>
      </text>
    </comment>
    <comment ref="I32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32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32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32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
05/07/25 0:45.50 JFLEly</t>
        </r>
      </text>
    </comment>
    <comment ref="N32" authorId="0" shapeId="0" xr:uid="{DC8D77B4-F3D1-458C-8836-F55B1393BB72}">
      <text>
        <r>
          <rPr>
            <sz val="8"/>
            <color indexed="81"/>
            <rFont val="Tahoma"/>
            <family val="2"/>
          </rPr>
          <t>11/06/25 1:45.40 TimeTrial</t>
        </r>
      </text>
    </comment>
    <comment ref="Q32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
16/11/24 0:45.92 ClubChamps
31/05/25 0:45.70 WestSuff
07/06/25 0:45.61 JFLWisbech
05/07/25 0:45.31 JFLEly</t>
        </r>
      </text>
    </comment>
    <comment ref="R32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
09/11/24 1:43.23 ClubChamps</t>
        </r>
      </text>
    </comment>
    <comment ref="S32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32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32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
07/06/25 0:41.70 JFLWisbech</t>
        </r>
      </text>
    </comment>
    <comment ref="X32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
17/11/24 1:36.22 ClubChamps
07/06/25 1:31.35 JFLWisbech</t>
        </r>
      </text>
    </comment>
    <comment ref="Y32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33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
02/03/25 0:35.84 NewmrktOpen
08/03/25 0:34.69 JFLMildnhll
15/06/25 0:34.26 SuffDevelop</t>
        </r>
      </text>
    </comment>
    <comment ref="G33" authorId="0" shapeId="0" xr:uid="{8A2E412C-E499-4878-9B13-9D41E1592A08}">
      <text>
        <r>
          <rPr>
            <sz val="8"/>
            <color indexed="81"/>
            <rFont val="Tahoma"/>
            <family val="2"/>
          </rPr>
          <t>04/10/24 1:36.19 ClubChampsLD (ST)
07/04/25 1:24.15 TimeTrial</t>
        </r>
      </text>
    </comment>
    <comment ref="H33" authorId="0" shapeId="0" xr:uid="{4D31429F-3DA7-4A8C-B004-E68BFD2CC757}">
      <text>
        <r>
          <rPr>
            <sz val="9"/>
            <color indexed="81"/>
            <rFont val="Tahoma"/>
            <family val="2"/>
          </rPr>
          <t>04/10/24 3:32.90 ClubChamps</t>
        </r>
      </text>
    </comment>
    <comment ref="I33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33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
02/03/25 0:42.77 NewmrktOpen
25/04/25 0:41.00 ColourGala
07/06/25 0:40.21 JFLWisbech
15/06/25 0:39.40 SuffDevelop</t>
        </r>
      </text>
    </comment>
    <comment ref="N33" authorId="0" shapeId="0" xr:uid="{2329C5F3-5788-4006-BFCD-212F2963E4C3}">
      <text>
        <r>
          <rPr>
            <sz val="8"/>
            <color indexed="81"/>
            <rFont val="Tahoma"/>
            <family val="2"/>
          </rPr>
          <t>11/06/25 1:34.19 TimeTrial</t>
        </r>
      </text>
    </comment>
    <comment ref="Q33" authorId="0" shapeId="0" xr:uid="{7F7AA372-28C1-4ECB-B0A4-55F9CD21E643}">
      <text>
        <r>
          <rPr>
            <sz val="9"/>
            <color indexed="81"/>
            <rFont val="Tahoma"/>
            <family val="2"/>
          </rPr>
          <t>25/04/25 0:58.75 ColourGala</t>
        </r>
      </text>
    </comment>
    <comment ref="U33" authorId="0" shapeId="0" xr:uid="{4764EB02-FC6D-405D-8D4D-9C1EF5B19D98}">
      <text>
        <r>
          <rPr>
            <sz val="9"/>
            <color indexed="81"/>
            <rFont val="Tahoma"/>
            <family val="2"/>
          </rPr>
          <t>25/04/25 0:40.82 ColourGala</t>
        </r>
      </text>
    </comment>
    <comment ref="X33" authorId="0" shapeId="0" xr:uid="{C257DC3F-3C2E-4DCB-95E2-D451E52CAEC0}">
      <text>
        <r>
          <rPr>
            <sz val="9"/>
            <color indexed="81"/>
            <rFont val="Tahoma"/>
            <family val="2"/>
          </rPr>
          <t>17/05/25 1:38.03 JFLWisbech</t>
        </r>
      </text>
    </comment>
    <comment ref="F34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
09/11/24 0:39.11 ClubChamps
02/03/25 0:38.17 NewmrktOpen</t>
        </r>
      </text>
    </comment>
    <comment ref="G34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34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34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
02/03/25 0:45.46 NewmrktOpen</t>
        </r>
      </text>
    </comment>
    <comment ref="N34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34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34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34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34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35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35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
09/11/24 0:32.73 ClubChamps
02/03/25 0:31.92 NewmrktOpen</t>
        </r>
      </text>
    </comment>
    <comment ref="G35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
16/11/24 1:13.50 ClubChamps
02/03/25 1:10.66 NewmrktOpen</t>
        </r>
      </text>
    </comment>
    <comment ref="H35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</t>
        </r>
      </text>
    </comment>
    <comment ref="I35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35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35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35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35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
02/03/25 0:38.84 NewmrktOpen
25/04/25 0:38.75 ColourGala</t>
        </r>
      </text>
    </comment>
    <comment ref="N35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
09/11/24 1:25.23 ClubChamps
14/06/25 1:22.91 SuffDevelop</t>
        </r>
      </text>
    </comment>
    <comment ref="O35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</t>
        </r>
      </text>
    </comment>
    <comment ref="Q35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
16/11/24 0:44.93 ClubChamps
25/04/25 0:43.81 ColourGala</t>
        </r>
      </text>
    </comment>
    <comment ref="R35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
09/11/24 1:40.76 ClubChamps</t>
        </r>
      </text>
    </comment>
    <comment ref="S35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</t>
        </r>
      </text>
    </comment>
    <comment ref="T35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35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
01/03/25 0:36.68 NewmrktOpen
25/04/25 0:35.72 ColourGala
14/06/25 0:35.35 SuffDevelop</t>
        </r>
      </text>
    </comment>
    <comment ref="V35" authorId="0" shapeId="0" xr:uid="{C8AC0C1A-F3C0-4848-B078-5C642067A0C5}">
      <text>
        <r>
          <rPr>
            <sz val="8"/>
            <color indexed="81"/>
            <rFont val="Tahoma"/>
            <family val="2"/>
          </rPr>
          <t>18/11/23 1:56.76 ClubChamps
16/11/24 1:35.35 ClubChamps
15/06/25 1:27.50 SuffDevelop</t>
        </r>
      </text>
    </comment>
    <comment ref="X35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
17/11/24 1:25.10 ClubChamps
02/03/25 1:22.18 NewmrktOpen
14/06/25 1:21.56 SuffDevelop</t>
        </r>
      </text>
    </comment>
    <comment ref="Y35" authorId="0" shapeId="0" xr:uid="{EF92AA97-5081-4C64-9793-5D6F68304AA9}">
      <text>
        <r>
          <rPr>
            <sz val="8"/>
            <color indexed="81"/>
            <rFont val="Tahoma"/>
            <family val="2"/>
          </rPr>
          <t>19/11/23 3:29.33 ClubChamps
17/11/24 3:08.38 ClubChamps
30/11/24 3:03.38 NewmrktOpen
02/02/25 3:02.99 SuffCounty</t>
        </r>
      </text>
    </comment>
    <comment ref="F36" authorId="0" shapeId="0" xr:uid="{4E755FF5-3663-4D21-889A-88E2F1E373B1}">
      <text>
        <r>
          <rPr>
            <sz val="8"/>
            <color indexed="81"/>
            <rFont val="Tahoma"/>
            <family val="2"/>
          </rPr>
          <t>09/11/24 0:57.74 ClubChamps</t>
        </r>
      </text>
    </comment>
    <comment ref="E37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7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
09/11/24 0:31.48 ClubChamps</t>
        </r>
      </text>
    </comment>
    <comment ref="G37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
16/11/24 1:09.94 ClubChamps</t>
        </r>
      </text>
    </comment>
    <comment ref="H37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7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
02/03/25 5:06.80 NewmrktOpen</t>
        </r>
      </text>
    </comment>
    <comment ref="J37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
23/11/24 11:00.27 WestSuffLDQ</t>
        </r>
      </text>
    </comment>
    <comment ref="K37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
24/11/24 21:13.86 WestSuffLDQ
12/01/25 20:51.16 SuffCounty (CT)</t>
        </r>
      </text>
    </comment>
    <comment ref="L37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7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
16/11/24 0:36.93 ClubChamps</t>
        </r>
      </text>
    </comment>
    <comment ref="N37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
09/11/24 1:18.83 ClubChamps</t>
        </r>
      </text>
    </comment>
    <comment ref="O37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7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
16/11/24 0:46.98 ClubChamps</t>
        </r>
      </text>
    </comment>
    <comment ref="U37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
14/12/24 0:33.59 StwmrktOpen
18/01/25 0:33.31 SuffCounty</t>
        </r>
      </text>
    </comment>
    <comment ref="V37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7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7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
01/12/24 1:21.59 NewmrktOpen
15/12/24 1:20.84 StwmrktOpen</t>
        </r>
      </text>
    </comment>
    <comment ref="Y37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
17/11/24 2:52.95 ClubChamps</t>
        </r>
      </text>
    </comment>
    <comment ref="Z37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8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
09/11/24 0:26.75 ClubChamps
01/02/25 0:26.52 SuffCounty</t>
        </r>
      </text>
    </comment>
    <comment ref="G38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
16/11/24 0:59.17 ClubChamps</t>
        </r>
      </text>
    </comment>
    <comment ref="H38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8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8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</t>
        </r>
      </text>
    </comment>
    <comment ref="K38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8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
16/11/24 0:31.26 ClubChamps</t>
        </r>
      </text>
    </comment>
    <comment ref="N38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
09/11/24 1:09.42 ClubChamps</t>
        </r>
      </text>
    </comment>
    <comment ref="O38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8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
16/11/24 0:35.03 ClubChamps</t>
        </r>
      </text>
    </comment>
    <comment ref="R38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
09/11/24 1:19.10 ClubChamps</t>
        </r>
      </text>
    </comment>
    <comment ref="S38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</t>
        </r>
      </text>
    </comment>
    <comment ref="U38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
09/11/24 0:30.89 ClubChamps
31/05/25 0:30.88 WestSuff</t>
        </r>
      </text>
    </comment>
    <comment ref="V38" authorId="0" shapeId="0" xr:uid="{7388CA3F-5826-4422-BF56-86125741F986}">
      <text>
        <r>
          <rPr>
            <sz val="9"/>
            <color indexed="81"/>
            <rFont val="Tahoma"/>
            <family val="2"/>
          </rPr>
          <t>18/11/23 1:22.02 ClubChamps</t>
        </r>
      </text>
    </comment>
    <comment ref="X38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
17/11/24 1:07.85 ClubChamps</t>
        </r>
      </text>
    </comment>
    <comment ref="Y38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
17/11/24 2:35.31 ClubChamps</t>
        </r>
      </text>
    </comment>
    <comment ref="Z38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E39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39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39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39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39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39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39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39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39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39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
27/04/25 1:10.59 NewmrktMstrs</t>
        </r>
      </text>
    </comment>
    <comment ref="O39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39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
19/01/25 0:34.41 SuffCounty</t>
        </r>
      </text>
    </comment>
    <comment ref="R39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
01/12/24 1:16.90 NewmrktOpen
16/02/25 1:16.12 SuffMasters</t>
        </r>
      </text>
    </comment>
    <comment ref="S39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39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39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39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39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39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39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39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40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40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
09/11/24 0:26.40 ClubChamps
31/05/25 0:26.30 WestSuff</t>
        </r>
      </text>
    </comment>
    <comment ref="G40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</t>
        </r>
      </text>
    </comment>
    <comment ref="H40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40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40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40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40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40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
02/02/25 0:28.70 SuffCounty</t>
        </r>
      </text>
    </comment>
    <comment ref="N40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
09/11/24 1:04.89 ClubChamps
19/01/25 1:04.52 SuffCounty</t>
        </r>
      </text>
    </comment>
    <comment ref="O40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40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40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
02/03/25 0:33.65 NewmrktOpen</t>
        </r>
      </text>
    </comment>
    <comment ref="R40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
09/11/24 1:15.85 ClubChamps</t>
        </r>
      </text>
    </comment>
    <comment ref="S40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40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40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
01/03/25 0:28.53 NewmrktOpen
31/05/25 0:28.09 WestSuff</t>
        </r>
      </text>
    </comment>
    <comment ref="V40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</t>
        </r>
      </text>
    </comment>
    <comment ref="W40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40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
17/11/24 1:05.50 ClubChamps
11/06/25 1:04.94 TimeTrial</t>
        </r>
      </text>
    </comment>
    <comment ref="Y40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
17/11/24 2:28.99 ClubChamps</t>
        </r>
      </text>
    </comment>
    <comment ref="Z40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41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
09/11/24 0:27.53 ClubChamps</t>
        </r>
      </text>
    </comment>
    <comment ref="G41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
16/11/24 1:01.12 ClubChamps</t>
        </r>
      </text>
    </comment>
    <comment ref="H41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41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41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
25/04/25 0:34.09 ColourGala</t>
        </r>
      </text>
    </comment>
    <comment ref="N41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
09/11/24 1:15.36 ClubChamps</t>
        </r>
      </text>
    </comment>
    <comment ref="O41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41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
16/11/24 0:36.80 ClubChamps
25/04/25 0:36.72 ColourGala</t>
        </r>
      </text>
    </comment>
    <comment ref="R41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
09/11/24 1:21.80 ClubChamps</t>
        </r>
      </text>
    </comment>
    <comment ref="S41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41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
09/11/24 0:30.52 ClubChamps</t>
        </r>
      </text>
    </comment>
    <comment ref="V41" authorId="0" shapeId="0" xr:uid="{3C36EEE2-D4A4-4C44-AD04-599C92E92B99}">
      <text>
        <r>
          <rPr>
            <sz val="8"/>
            <color indexed="81"/>
            <rFont val="Tahoma"/>
            <family val="2"/>
          </rPr>
          <t>16/11/24 1:11.74 ClubChamps</t>
        </r>
      </text>
    </comment>
    <comment ref="X41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
17/11/24 1:12.95 ClubChamps</t>
        </r>
      </text>
    </comment>
    <comment ref="G42" authorId="0" shapeId="0" xr:uid="{14FB8849-01C7-4ACA-8DA7-2B22B127421C}">
      <text>
        <r>
          <rPr>
            <sz val="8"/>
            <color indexed="81"/>
            <rFont val="Tahoma"/>
            <family val="2"/>
          </rPr>
          <t>07/04/25 1:24.65 TimeTrial</t>
        </r>
      </text>
    </comment>
    <comment ref="F43" authorId="1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
09/11/24 0:39.20 ClubChamps</t>
        </r>
      </text>
    </comment>
    <comment ref="G43" authorId="2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
16/11/24 1:28.91 ClubChamps
16/02/25 1:37.72 SuffMasters</t>
        </r>
      </text>
    </comment>
    <comment ref="H43" authorId="2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</t>
        </r>
      </text>
    </comment>
    <comment ref="I43" authorId="2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43" authorId="2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43" authorId="2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</t>
        </r>
      </text>
    </comment>
    <comment ref="M43" authorId="1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
16/11/24 0:50.94 ClubChamps</t>
        </r>
      </text>
    </comment>
    <comment ref="N43" authorId="1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
09/11/24 1:53.57 ClubChamps
16/02/25 2:02.22 SuffMasters
27/04/25 1:59.87 NewmrktMstrs</t>
        </r>
      </text>
    </comment>
    <comment ref="O43" authorId="1" shapeId="0" xr:uid="{00000000-0006-0000-0100-0000BE010000}">
      <text>
        <r>
          <rPr>
            <sz val="8"/>
            <color indexed="81"/>
            <rFont val="Tahoma"/>
            <family val="2"/>
          </rPr>
          <t xml:space="preserve"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</t>
        </r>
      </text>
    </comment>
    <comment ref="Q43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
16/11/24 0:54.00 ClubChamps</t>
        </r>
      </text>
    </comment>
    <comment ref="R43" authorId="1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
09/11/24 2:07.70 ClubChamps</t>
        </r>
      </text>
    </comment>
    <comment ref="S43" authorId="1" shapeId="0" xr:uid="{00000000-0006-0000-0100-0000C1010000}">
      <text>
        <r>
          <rPr>
            <sz val="8"/>
            <color indexed="81"/>
            <rFont val="Tahoma"/>
            <family val="2"/>
          </rPr>
          <t xml:space="preserve"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</t>
        </r>
      </text>
    </comment>
    <comment ref="U43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
09/11/24 0:56.36 ClubChamps</t>
        </r>
      </text>
    </comment>
    <comment ref="V43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
16/11/24 2:03.28 ClubChamps</t>
        </r>
      </text>
    </comment>
    <comment ref="W43" authorId="0" shapeId="0" xr:uid="{00000000-0006-0000-0100-0000C4010000}">
      <text>
        <r>
          <rPr>
            <sz val="8"/>
            <color indexed="81"/>
            <rFont val="Tahoma"/>
            <family val="2"/>
          </rPr>
          <t xml:space="preserve">28/09/12 5:38.19 ClubChamps
26/09/14 5:01.94 ClubChamps
25/09/15 4:37.03 ClubChamps
26/11/16 4:47.61 WLDeben
22/09/17 4:37.31 ClubChamps
21/09/18 4:27.68 ClubChamps
20/09/19 4:30.35 ClubChamps
16/09/22 4:59.44 ClubChamps
</t>
        </r>
      </text>
    </comment>
    <comment ref="X43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
17/11/24 1:51.55 ClubChamps
16/02/25 2:02.81 SuffMasters</t>
        </r>
      </text>
    </comment>
    <comment ref="Y43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
17/11/24 4:14.33 ClubChamps
27/04/25 4:37.46 NewmrktMstrs</t>
        </r>
      </text>
    </comment>
    <comment ref="Z43" authorId="1" shapeId="0" xr:uid="{00000000-0006-0000-0100-0000C7010000}">
      <text>
        <r>
          <rPr>
            <sz val="8"/>
            <color indexed="81"/>
            <rFont val="Tahoma"/>
            <family val="2"/>
          </rPr>
          <t xml:space="preserve">30/10/11 9:33.42 ClubChamps
28/10/12 8:49.39 ClubChamps
27/10/13 8:27.38 ClubChamps
19/10/14 8:25.38 ClubChamps
25/10/15 8:44.63 ClubChamps
30/10/16 8:29.31 ClubChamps
29/10/17 8:07.03 ClubChamps
28/10/18 8:05.78 ClubChamps
18/09/22 8:47.71 ClubChamps
</t>
        </r>
      </text>
    </comment>
    <comment ref="F44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
09/11/24 0:52.19 ClubChamps</t>
        </r>
      </text>
    </comment>
    <comment ref="G44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
16/11/24 1:54.84 ClubChamps</t>
        </r>
      </text>
    </comment>
    <comment ref="H44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</t>
        </r>
      </text>
    </comment>
    <comment ref="I44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4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4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4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4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4" authorId="1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4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
16/11/24 0:58.70 ClubChamps</t>
        </r>
      </text>
    </comment>
    <comment ref="R44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
09/11/24 2:13.89 ClubChamps</t>
        </r>
      </text>
    </comment>
    <comment ref="S44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4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4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4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4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
17/11/24 2:09.80 ClubChamps</t>
        </r>
      </text>
    </comment>
    <comment ref="Y44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
17/11/24 4:45.13 ClubChamps</t>
        </r>
      </text>
    </comment>
    <comment ref="Z44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<sst xmlns="http://schemas.openxmlformats.org/spreadsheetml/2006/main" count="475" uniqueCount="304">
  <si>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</si>
  <si>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</si>
  <si>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</si>
  <si>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</si>
  <si>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</si>
  <si>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</si>
  <si>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</si>
  <si>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</si>
  <si>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</si>
  <si>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</si>
  <si>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</si>
  <si>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</si>
  <si>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</si>
  <si>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</si>
  <si>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</si>
  <si>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</si>
  <si>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</si>
  <si>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</si>
  <si>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</si>
  <si>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</si>
  <si>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</si>
  <si>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</si>
  <si>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</si>
  <si>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</si>
  <si>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</si>
  <si>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</si>
  <si>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</si>
  <si>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</si>
  <si>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</si>
  <si>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</si>
  <si>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</si>
  <si>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</si>
  <si>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</si>
  <si>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</si>
  <si>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</si>
  <si>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</si>
  <si>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</si>
  <si>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</si>
  <si>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</si>
  <si>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</si>
  <si>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</si>
  <si>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</si>
  <si>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</si>
  <si>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</si>
  <si>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</si>
  <si>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</si>
  <si>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</si>
  <si>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</si>
  <si>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</si>
  <si>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</si>
  <si>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</si>
  <si>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</si>
  <si>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</si>
  <si>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</si>
  <si>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</si>
  <si>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</si>
  <si>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</si>
  <si>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</si>
  <si>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</si>
  <si>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</si>
  <si>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</si>
  <si>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</si>
  <si>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</si>
  <si>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</si>
  <si>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</si>
  <si>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</si>
  <si>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</si>
  <si>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</si>
  <si>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</si>
  <si>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</si>
  <si>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</si>
  <si>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</si>
  <si>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</si>
  <si>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</si>
  <si>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</si>
  <si>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</si>
  <si>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</si>
  <si>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</si>
  <si>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</si>
  <si>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</si>
  <si>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</si>
  <si>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</si>
  <si>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</si>
  <si>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</si>
  <si>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</si>
  <si>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</si>
  <si>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</si>
  <si>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</si>
  <si>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</si>
  <si>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</si>
  <si>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</si>
  <si>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</si>
  <si>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</si>
  <si>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</si>
  <si>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</si>
  <si>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</si>
  <si>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</si>
  <si>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</si>
  <si>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</si>
  <si>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</si>
  <si>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</si>
  <si>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</si>
  <si>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</si>
  <si>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</si>
  <si>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</si>
  <si>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</si>
  <si>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</si>
  <si>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</si>
  <si>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</si>
  <si>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</si>
  <si>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</si>
  <si>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</si>
  <si>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</si>
  <si>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</si>
  <si>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</si>
  <si>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</si>
  <si>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</si>
  <si>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</si>
  <si>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</si>
  <si>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</si>
  <si>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</si>
  <si>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</si>
  <si>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</si>
  <si>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</si>
  <si>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</si>
  <si>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</si>
  <si>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</si>
  <si>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</si>
  <si>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</si>
  <si>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</si>
  <si>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</si>
  <si>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</si>
  <si>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</si>
  <si>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</si>
  <si>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</si>
  <si>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</si>
  <si>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</si>
  <si>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</si>
  <si>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</si>
  <si>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</si>
  <si>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</si>
  <si>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</si>
  <si>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</si>
  <si>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</si>
  <si>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</si>
  <si>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</si>
  <si>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</si>
  <si>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</si>
  <si>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</si>
  <si>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</si>
  <si>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</si>
  <si>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</si>
  <si>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</si>
  <si>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</si>
  <si>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</si>
  <si>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</si>
  <si>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</si>
  <si>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</si>
  <si>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</si>
  <si>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</si>
  <si>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</si>
  <si>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</si>
  <si>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</si>
  <si>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</si>
  <si>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</si>
  <si>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</si>
  <si>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</si>
  <si>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</si>
  <si>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</si>
  <si>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</si>
  <si>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</si>
  <si>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</si>
  <si>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</si>
  <si>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</si>
  <si>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</si>
  <si>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</si>
  <si>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</si>
  <si>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</si>
  <si>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</si>
  <si>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</si>
  <si>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</si>
  <si>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</si>
  <si>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</si>
  <si>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</si>
  <si>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</si>
  <si>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</si>
  <si>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</si>
  <si>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</si>
  <si>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</si>
  <si>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</si>
  <si>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</si>
  <si>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</si>
  <si>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</si>
  <si>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</si>
  <si>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</si>
  <si>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</si>
  <si>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</si>
  <si>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</si>
  <si>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Oliver Misiaszek</t>
  </si>
  <si>
    <t>Junior Fenland League - Bury St. Edmunds</t>
  </si>
  <si>
    <t>JFLBSEdmunds</t>
  </si>
  <si>
    <t>Y</t>
  </si>
  <si>
    <t>Jane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</si>
  <si>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</si>
  <si>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</si>
  <si>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</si>
  <si>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</si>
  <si>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</si>
  <si>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</si>
  <si>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</si>
  <si>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</si>
  <si>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</si>
  <si>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</si>
  <si>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</si>
  <si>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</si>
  <si>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</si>
  <si>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</si>
  <si>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</si>
  <si>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</si>
  <si>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</si>
  <si>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</si>
  <si>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</si>
  <si>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</si>
  <si>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</si>
  <si>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</si>
  <si>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</si>
  <si>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</si>
  <si>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</si>
  <si>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Georgia Bailey</t>
  </si>
  <si>
    <t>Evie Roberson</t>
  </si>
  <si>
    <t>SuffMasters</t>
  </si>
  <si>
    <t>Suffolk Masters</t>
  </si>
  <si>
    <t>Elisabetta Scotto Di Marrazzo</t>
  </si>
  <si>
    <t>Michael Morrison</t>
  </si>
  <si>
    <t>Elliott Lloyd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</si>
  <si>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</si>
  <si>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</si>
  <si>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</si>
  <si>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</si>
  <si>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</si>
  <si>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</si>
  <si>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</si>
  <si>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Polly Jackson</t>
  </si>
  <si>
    <t>Katie Richardson</t>
  </si>
  <si>
    <t>Poppy Richardson</t>
  </si>
  <si>
    <t>George Richardson</t>
  </si>
  <si>
    <t>Kieron Alderson</t>
  </si>
  <si>
    <t>Lyla Hill</t>
  </si>
  <si>
    <t>Alisa Belska</t>
  </si>
  <si>
    <t>George Barrett</t>
  </si>
  <si>
    <t>Freddie Swanson</t>
  </si>
  <si>
    <t>William Onslow</t>
  </si>
  <si>
    <t>Archie Morley</t>
  </si>
  <si>
    <t>Michael Mutter</t>
  </si>
  <si>
    <t>Amelia Larkin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</si>
  <si>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</si>
  <si>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</si>
  <si>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</si>
  <si>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</si>
  <si>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</si>
  <si>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</si>
  <si>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</si>
  <si>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</si>
  <si>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StFelixLDQ</t>
  </si>
  <si>
    <t>St. Felix Long Distance Qualifier</t>
  </si>
  <si>
    <t>Seb Cash</t>
  </si>
  <si>
    <t>Lilly Bird</t>
  </si>
  <si>
    <t>Elysia Jackson</t>
  </si>
  <si>
    <t>Bobby Hickman</t>
  </si>
  <si>
    <t>Luna Newson</t>
  </si>
  <si>
    <t>Abi Chaplin</t>
  </si>
  <si>
    <t>Sophia Kitson</t>
  </si>
  <si>
    <t>Natalie Moore</t>
  </si>
  <si>
    <t>Hayley Moore</t>
  </si>
  <si>
    <t>Niamh Desouza-Holwill</t>
  </si>
  <si>
    <t>Luca Riggi</t>
  </si>
  <si>
    <t>Jacob Hales</t>
  </si>
  <si>
    <t>Filip Skorek</t>
  </si>
  <si>
    <t>Henry Bird</t>
  </si>
  <si>
    <t>Ryan Ponsford</t>
  </si>
  <si>
    <t>Elana Booth</t>
  </si>
  <si>
    <t>Noa McDonald</t>
  </si>
  <si>
    <t>Raven Butcher</t>
  </si>
  <si>
    <t>Sawyer Henderson</t>
  </si>
  <si>
    <t>Wesley Dansby</t>
  </si>
  <si>
    <t>Grayson King</t>
  </si>
  <si>
    <t>Henry Mutter</t>
  </si>
  <si>
    <t>WestSuffLDQ</t>
  </si>
  <si>
    <t>West Suffolk Long Distance Qualifier (Bury St. Edmunds)</t>
  </si>
  <si>
    <t>Filo Ghezzi</t>
  </si>
  <si>
    <t>Bibi Cevoli</t>
  </si>
  <si>
    <t>Taryn Brooks</t>
  </si>
  <si>
    <t>Henry Cash</t>
  </si>
  <si>
    <t>Alexis De Luca</t>
  </si>
  <si>
    <t>Ethan Miller</t>
  </si>
  <si>
    <t>Hector Latham</t>
  </si>
  <si>
    <t>Kyle Chaplin</t>
  </si>
  <si>
    <t>William Tyson</t>
  </si>
  <si>
    <t>Austeja Baleviciute</t>
  </si>
  <si>
    <t>Cosette Jamieson</t>
  </si>
  <si>
    <t>Petra Newson</t>
  </si>
  <si>
    <t>Lily Brandt</t>
  </si>
  <si>
    <t>JFLEly</t>
  </si>
  <si>
    <t>Junior Fenland League - 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</si>
</sst>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18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0" fontId="16" fillId="0" borderId="8" xfId="0" applyFont="1" applyBorder="1"/>
    <xf numFmtId="165" fontId="9" fillId="5" borderId="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65" fontId="7" fillId="3" borderId="17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7" fillId="0" borderId="31" xfId="0" applyFont="1" applyBorder="1"/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3" borderId="38" xfId="0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12" xfId="0" applyFont="1" applyBorder="1"/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165" fontId="7" fillId="0" borderId="42" xfId="0" applyNumberFormat="1" applyFont="1" applyBorder="1" applyAlignment="1">
      <alignment horizontal="center" vertical="center"/>
    </xf>
    <xf numFmtId="165" fontId="7" fillId="3" borderId="41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165" fontId="7" fillId="0" borderId="45" xfId="0" applyNumberFormat="1" applyFont="1" applyBorder="1" applyAlignment="1">
      <alignment horizontal="center" vertical="center"/>
    </xf>
    <xf numFmtId="165" fontId="7" fillId="0" borderId="46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165" fontId="7" fillId="3" borderId="45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164" fontId="7" fillId="0" borderId="50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165" fontId="7" fillId="4" borderId="49" xfId="0" applyNumberFormat="1" applyFont="1" applyFill="1" applyBorder="1" applyAlignment="1">
      <alignment horizontal="center" vertical="center"/>
    </xf>
    <xf numFmtId="165" fontId="7" fillId="0" borderId="49" xfId="0" applyNumberFormat="1" applyFont="1" applyBorder="1" applyAlignment="1">
      <alignment horizontal="center" vertical="center"/>
    </xf>
    <xf numFmtId="165" fontId="7" fillId="0" borderId="50" xfId="0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 vertical="center"/>
    </xf>
    <xf numFmtId="165" fontId="9" fillId="0" borderId="37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165" fontId="7" fillId="4" borderId="30" xfId="0" applyNumberFormat="1" applyFont="1" applyFill="1" applyBorder="1" applyAlignment="1">
      <alignment horizontal="center" vertical="center"/>
    </xf>
    <xf numFmtId="165" fontId="7" fillId="3" borderId="29" xfId="0" applyNumberFormat="1" applyFont="1" applyFill="1" applyBorder="1" applyAlignment="1">
      <alignment horizontal="center" vertical="center"/>
    </xf>
    <xf numFmtId="165" fontId="7" fillId="3" borderId="30" xfId="0" applyNumberFormat="1" applyFont="1" applyFill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165" fontId="7" fillId="3" borderId="40" xfId="0" applyNumberFormat="1" applyFont="1" applyFill="1" applyBorder="1" applyAlignment="1">
      <alignment horizontal="center" vertical="center"/>
    </xf>
    <xf numFmtId="165" fontId="7" fillId="4" borderId="41" xfId="0" applyNumberFormat="1" applyFont="1" applyFill="1" applyBorder="1" applyAlignment="1">
      <alignment horizontal="center" vertical="center"/>
    </xf>
    <xf numFmtId="165" fontId="11" fillId="5" borderId="52" xfId="0" applyNumberFormat="1" applyFont="1" applyFill="1" applyBorder="1" applyAlignment="1">
      <alignment horizontal="center" vertical="center"/>
    </xf>
    <xf numFmtId="165" fontId="7" fillId="4" borderId="45" xfId="0" applyNumberFormat="1" applyFont="1" applyFill="1" applyBorder="1" applyAlignment="1">
      <alignment horizontal="center" vertical="center"/>
    </xf>
    <xf numFmtId="165" fontId="9" fillId="0" borderId="45" xfId="0" applyNumberFormat="1" applyFont="1" applyBorder="1" applyAlignment="1">
      <alignment horizontal="center" vertical="center"/>
    </xf>
    <xf numFmtId="165" fontId="9" fillId="0" borderId="46" xfId="0" applyNumberFormat="1" applyFont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165" fontId="7" fillId="3" borderId="33" xfId="0" applyNumberFormat="1" applyFont="1" applyFill="1" applyBorder="1" applyAlignment="1">
      <alignment horizontal="center" vertical="center"/>
    </xf>
    <xf numFmtId="165" fontId="7" fillId="3" borderId="35" xfId="0" applyNumberFormat="1" applyFont="1" applyFill="1" applyBorder="1" applyAlignment="1">
      <alignment horizontal="center" vertical="center"/>
    </xf>
    <xf numFmtId="165" fontId="7" fillId="3" borderId="37" xfId="0" applyNumberFormat="1" applyFont="1" applyFill="1" applyBorder="1" applyAlignment="1">
      <alignment horizontal="center" vertical="center"/>
    </xf>
    <xf numFmtId="165" fontId="7" fillId="4" borderId="40" xfId="0" applyNumberFormat="1" applyFont="1" applyFill="1" applyBorder="1" applyAlignment="1">
      <alignment horizontal="center" vertical="center"/>
    </xf>
    <xf numFmtId="165" fontId="7" fillId="3" borderId="46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2"/>
  <sheetViews>
    <sheetView tabSelected="1" workbookViewId="0">
      <pane xSplit="4" ySplit="3" topLeftCell="E9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T38" sqref="T38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</cols>
  <sheetData>
    <row r="1" spans="1:31" ht="18.75" x14ac:dyDescent="0.2">
      <c r="A1" s="10">
        <v>45845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1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79" t="s">
        <v>193</v>
      </c>
      <c r="AB2" s="179"/>
      <c r="AC2" s="179"/>
      <c r="AD2" s="179"/>
      <c r="AE2" s="179"/>
    </row>
    <row r="3" spans="1:31" ht="15" customHeight="1" thickBot="1" x14ac:dyDescent="0.25">
      <c r="A3" s="89" t="s">
        <v>85</v>
      </c>
      <c r="B3" s="3" t="s">
        <v>0</v>
      </c>
      <c r="C3" s="4" t="s">
        <v>132</v>
      </c>
      <c r="D3" s="45" t="s">
        <v>2</v>
      </c>
      <c r="E3" s="167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9" t="s">
        <v>10</v>
      </c>
      <c r="L3" s="168" t="s">
        <v>23</v>
      </c>
      <c r="M3" s="5" t="s">
        <v>24</v>
      </c>
      <c r="N3" s="5" t="s">
        <v>11</v>
      </c>
      <c r="O3" s="49" t="s">
        <v>12</v>
      </c>
      <c r="P3" s="168" t="s">
        <v>13</v>
      </c>
      <c r="Q3" s="5" t="s">
        <v>14</v>
      </c>
      <c r="R3" s="5" t="s">
        <v>15</v>
      </c>
      <c r="S3" s="49" t="s">
        <v>16</v>
      </c>
      <c r="T3" s="168" t="s">
        <v>17</v>
      </c>
      <c r="U3" s="5" t="s">
        <v>18</v>
      </c>
      <c r="V3" s="5" t="s">
        <v>19</v>
      </c>
      <c r="W3" s="49" t="s">
        <v>20</v>
      </c>
      <c r="X3" s="168" t="s">
        <v>3</v>
      </c>
      <c r="Y3" s="5" t="s">
        <v>4</v>
      </c>
      <c r="Z3" s="4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49" t="s">
        <v>190</v>
      </c>
    </row>
    <row r="4" spans="1:31" ht="15" customHeight="1" x14ac:dyDescent="0.2">
      <c r="A4" s="135" t="s">
        <v>259</v>
      </c>
      <c r="B4" s="136">
        <v>7</v>
      </c>
      <c r="C4" s="136">
        <v>2017</v>
      </c>
      <c r="D4" s="137"/>
      <c r="E4" s="138">
        <v>6.9664351851851864E-4</v>
      </c>
      <c r="F4" s="139">
        <v>7.3715277777777765E-4</v>
      </c>
      <c r="G4" s="140"/>
      <c r="H4" s="140"/>
      <c r="I4" s="140"/>
      <c r="J4" s="140"/>
      <c r="K4" s="141"/>
      <c r="L4" s="138"/>
      <c r="M4" s="139">
        <v>8.6840277777777784E-4</v>
      </c>
      <c r="N4" s="140"/>
      <c r="O4" s="141"/>
      <c r="P4" s="138"/>
      <c r="Q4" s="140"/>
      <c r="R4" s="140"/>
      <c r="S4" s="141"/>
      <c r="T4" s="138"/>
      <c r="U4" s="140"/>
      <c r="V4" s="140"/>
      <c r="W4" s="141"/>
      <c r="X4" s="138"/>
      <c r="Y4" s="140"/>
      <c r="Z4" s="141"/>
      <c r="AA4" s="142"/>
      <c r="AB4" s="143" t="str">
        <f t="shared" ref="AB4:AB9" si="0">IF($H4="","",IF($H4&lt;180/24/3600,"Y",""))</f>
        <v/>
      </c>
      <c r="AC4" s="143" t="str">
        <f t="shared" ref="AC4:AC9" si="1">IF($O4="","",IF($O4&lt;200/24/3600,"Y",""))</f>
        <v/>
      </c>
      <c r="AD4" s="143" t="str">
        <f t="shared" ref="AD4:AD9" si="2">IF($S4="","",IF($S4&lt;225/24/3600,"Y",""))</f>
        <v/>
      </c>
      <c r="AE4" s="144" t="str">
        <f t="shared" ref="AE4:AE9" si="3">IF($W4="","",IF($W4&lt;210/24/3600,"Y",""))</f>
        <v/>
      </c>
    </row>
    <row r="5" spans="1:31" ht="15" customHeight="1" thickBot="1" x14ac:dyDescent="0.25">
      <c r="A5" s="91" t="s">
        <v>282</v>
      </c>
      <c r="B5" s="41">
        <v>7</v>
      </c>
      <c r="C5" s="41">
        <v>2017</v>
      </c>
      <c r="D5" s="47"/>
      <c r="E5" s="154">
        <v>5.0648148148148145E-4</v>
      </c>
      <c r="F5" s="42"/>
      <c r="G5" s="42"/>
      <c r="H5" s="42"/>
      <c r="I5" s="42"/>
      <c r="J5" s="42"/>
      <c r="K5" s="51"/>
      <c r="L5" s="154"/>
      <c r="M5" s="42"/>
      <c r="N5" s="42"/>
      <c r="O5" s="51"/>
      <c r="P5" s="154"/>
      <c r="Q5" s="42"/>
      <c r="R5" s="42"/>
      <c r="S5" s="51"/>
      <c r="T5" s="154"/>
      <c r="U5" s="42"/>
      <c r="V5" s="42"/>
      <c r="W5" s="51"/>
      <c r="X5" s="154"/>
      <c r="Y5" s="42"/>
      <c r="Z5" s="51"/>
      <c r="AA5" s="56"/>
      <c r="AB5" s="43" t="str">
        <f>IF($H5="","",IF($H5&lt;180/24/3600,"Y",""))</f>
        <v/>
      </c>
      <c r="AC5" s="43" t="str">
        <f>IF($O5="","",IF($O5&lt;200/24/3600,"Y",""))</f>
        <v/>
      </c>
      <c r="AD5" s="43" t="str">
        <f>IF($S5="","",IF($S5&lt;225/24/3600,"Y",""))</f>
        <v/>
      </c>
      <c r="AE5" s="127" t="str">
        <f>IF($W5="","",IF($W5&lt;210/24/3600,"Y",""))</f>
        <v/>
      </c>
    </row>
    <row r="6" spans="1:31" ht="15" customHeight="1" x14ac:dyDescent="0.2">
      <c r="A6" s="92" t="s">
        <v>260</v>
      </c>
      <c r="B6" s="38">
        <v>7</v>
      </c>
      <c r="C6" s="38">
        <v>2017</v>
      </c>
      <c r="D6" s="48"/>
      <c r="E6" s="150">
        <v>3.0879629629629627E-4</v>
      </c>
      <c r="F6" s="64">
        <v>5.6967592592592595E-4</v>
      </c>
      <c r="G6" s="39"/>
      <c r="H6" s="39"/>
      <c r="I6" s="39"/>
      <c r="J6" s="39"/>
      <c r="K6" s="52"/>
      <c r="L6" s="150">
        <v>3.5810185185185191E-4</v>
      </c>
      <c r="M6" s="62">
        <v>6.748842592592593E-4</v>
      </c>
      <c r="N6" s="39"/>
      <c r="O6" s="52"/>
      <c r="P6" s="150"/>
      <c r="Q6" s="64">
        <v>9.3576388888888876E-4</v>
      </c>
      <c r="R6" s="39"/>
      <c r="S6" s="52"/>
      <c r="T6" s="150">
        <v>4.0914351851851854E-4</v>
      </c>
      <c r="U6" s="39"/>
      <c r="V6" s="39"/>
      <c r="W6" s="52"/>
      <c r="X6" s="150"/>
      <c r="Y6" s="39"/>
      <c r="Z6" s="52"/>
      <c r="AA6" s="57"/>
      <c r="AB6" s="40" t="str">
        <f t="shared" si="0"/>
        <v/>
      </c>
      <c r="AC6" s="40" t="str">
        <f t="shared" si="1"/>
        <v/>
      </c>
      <c r="AD6" s="40" t="str">
        <f t="shared" si="2"/>
        <v/>
      </c>
      <c r="AE6" s="128" t="str">
        <f t="shared" si="3"/>
        <v/>
      </c>
    </row>
    <row r="7" spans="1:31" ht="15" customHeight="1" x14ac:dyDescent="0.2">
      <c r="A7" s="90" t="s">
        <v>299</v>
      </c>
      <c r="B7" s="34">
        <v>8</v>
      </c>
      <c r="C7" s="34">
        <v>2017</v>
      </c>
      <c r="D7" s="46"/>
      <c r="E7" s="145"/>
      <c r="F7" s="63">
        <v>6.6620370370370368E-4</v>
      </c>
      <c r="G7" s="63">
        <v>1.3565972222222224E-3</v>
      </c>
      <c r="H7" s="35"/>
      <c r="I7" s="35"/>
      <c r="J7" s="35"/>
      <c r="K7" s="50"/>
      <c r="L7" s="145"/>
      <c r="M7" s="63">
        <v>5.9282407407407406E-4</v>
      </c>
      <c r="N7" s="35"/>
      <c r="O7" s="50"/>
      <c r="P7" s="145"/>
      <c r="Q7" s="63">
        <v>9.4004629629629635E-4</v>
      </c>
      <c r="R7" s="35"/>
      <c r="S7" s="50"/>
      <c r="T7" s="146">
        <v>3.1574074074074073E-4</v>
      </c>
      <c r="U7" s="35"/>
      <c r="V7" s="35"/>
      <c r="W7" s="50"/>
      <c r="X7" s="145"/>
      <c r="Y7" s="35"/>
      <c r="Z7" s="50"/>
      <c r="AA7" s="55"/>
      <c r="AB7" s="36" t="str">
        <f>IF($H7="","",IF($H7&lt;180/24/3600,"Y",""))</f>
        <v/>
      </c>
      <c r="AC7" s="36" t="str">
        <f>IF($O7="","",IF($O7&lt;200/24/3600,"Y",""))</f>
        <v/>
      </c>
      <c r="AD7" s="36" t="str">
        <f>IF($S7="","",IF($S7&lt;225/24/3600,"Y",""))</f>
        <v/>
      </c>
      <c r="AE7" s="126" t="str">
        <f>IF($W7="","",IF($W7&lt;210/24/3600,"Y",""))</f>
        <v/>
      </c>
    </row>
    <row r="8" spans="1:31" ht="15" customHeight="1" thickBot="1" x14ac:dyDescent="0.25">
      <c r="A8" s="93" t="s">
        <v>300</v>
      </c>
      <c r="B8" s="82">
        <v>8</v>
      </c>
      <c r="C8" s="82">
        <v>2017</v>
      </c>
      <c r="D8" s="83"/>
      <c r="E8" s="155"/>
      <c r="F8" s="88">
        <v>8.821759259259259E-4</v>
      </c>
      <c r="G8" s="84"/>
      <c r="H8" s="84"/>
      <c r="I8" s="84"/>
      <c r="J8" s="84"/>
      <c r="K8" s="85"/>
      <c r="L8" s="155"/>
      <c r="M8" s="88">
        <v>9.2696759259259262E-4</v>
      </c>
      <c r="N8" s="84"/>
      <c r="O8" s="85"/>
      <c r="P8" s="155"/>
      <c r="Q8" s="84"/>
      <c r="R8" s="84"/>
      <c r="S8" s="85"/>
      <c r="T8" s="155"/>
      <c r="U8" s="84"/>
      <c r="V8" s="84"/>
      <c r="W8" s="85"/>
      <c r="X8" s="155"/>
      <c r="Y8" s="84"/>
      <c r="Z8" s="85"/>
      <c r="AA8" s="86"/>
      <c r="AB8" s="87" t="str">
        <f>IF($H8="","",IF($H8&lt;180/24/3600,"Y",""))</f>
        <v/>
      </c>
      <c r="AC8" s="87" t="str">
        <f>IF($O8="","",IF($O8&lt;200/24/3600,"Y",""))</f>
        <v/>
      </c>
      <c r="AD8" s="87" t="str">
        <f>IF($S8="","",IF($S8&lt;225/24/3600,"Y",""))</f>
        <v/>
      </c>
      <c r="AE8" s="132" t="str">
        <f>IF($W8="","",IF($W8&lt;210/24/3600,"Y",""))</f>
        <v/>
      </c>
    </row>
    <row r="9" spans="1:31" ht="15" customHeight="1" x14ac:dyDescent="0.2">
      <c r="A9" s="92" t="s">
        <v>274</v>
      </c>
      <c r="B9" s="38">
        <v>8</v>
      </c>
      <c r="C9" s="38">
        <v>2016</v>
      </c>
      <c r="D9" s="48"/>
      <c r="E9" s="150">
        <v>4.0972222222222218E-4</v>
      </c>
      <c r="F9" s="62">
        <v>6.7418981481481486E-4</v>
      </c>
      <c r="G9" s="39"/>
      <c r="H9" s="39"/>
      <c r="I9" s="39"/>
      <c r="J9" s="39"/>
      <c r="K9" s="52"/>
      <c r="L9" s="150">
        <v>3.7291666666666669E-4</v>
      </c>
      <c r="M9" s="64">
        <v>6.9085648148148142E-4</v>
      </c>
      <c r="N9" s="39"/>
      <c r="O9" s="52"/>
      <c r="P9" s="150"/>
      <c r="Q9" s="39"/>
      <c r="R9" s="39"/>
      <c r="S9" s="52"/>
      <c r="T9" s="150"/>
      <c r="U9" s="39"/>
      <c r="V9" s="39"/>
      <c r="W9" s="52"/>
      <c r="X9" s="150"/>
      <c r="Y9" s="39"/>
      <c r="Z9" s="52"/>
      <c r="AA9" s="57"/>
      <c r="AB9" s="40" t="str">
        <f t="shared" si="0"/>
        <v/>
      </c>
      <c r="AC9" s="40" t="str">
        <f t="shared" si="1"/>
        <v/>
      </c>
      <c r="AD9" s="40" t="str">
        <f t="shared" si="2"/>
        <v/>
      </c>
      <c r="AE9" s="128" t="str">
        <f t="shared" si="3"/>
        <v/>
      </c>
    </row>
    <row r="10" spans="1:31" ht="15" customHeight="1" x14ac:dyDescent="0.2">
      <c r="A10" s="90" t="s">
        <v>229</v>
      </c>
      <c r="B10" s="34">
        <v>8</v>
      </c>
      <c r="C10" s="34">
        <v>2016</v>
      </c>
      <c r="D10" s="46"/>
      <c r="E10" s="145">
        <v>3.2997685185185186E-4</v>
      </c>
      <c r="F10" s="63">
        <v>6.8981481481481487E-4</v>
      </c>
      <c r="G10" s="35"/>
      <c r="H10" s="35"/>
      <c r="I10" s="35"/>
      <c r="J10" s="35"/>
      <c r="K10" s="50"/>
      <c r="L10" s="145">
        <v>3.7673611111111111E-4</v>
      </c>
      <c r="M10" s="33">
        <v>7.0949074074074068E-4</v>
      </c>
      <c r="N10" s="35"/>
      <c r="O10" s="50"/>
      <c r="P10" s="145"/>
      <c r="Q10" s="35"/>
      <c r="R10" s="35"/>
      <c r="S10" s="50"/>
      <c r="T10" s="145"/>
      <c r="U10" s="35"/>
      <c r="V10" s="35"/>
      <c r="W10" s="50"/>
      <c r="X10" s="145"/>
      <c r="Y10" s="35"/>
      <c r="Z10" s="50"/>
      <c r="AA10" s="55"/>
      <c r="AB10" s="36" t="str">
        <f t="shared" ref="AB10:AB12" si="4">IF($H10="","",IF($H10&lt;180/24/3600,"Y",""))</f>
        <v/>
      </c>
      <c r="AC10" s="36" t="str">
        <f t="shared" ref="AC10:AC12" si="5">IF($O10="","",IF($O10&lt;200/24/3600,"Y",""))</f>
        <v/>
      </c>
      <c r="AD10" s="36" t="str">
        <f t="shared" ref="AD10:AD12" si="6">IF($S10="","",IF($S10&lt;225/24/3600,"Y",""))</f>
        <v/>
      </c>
      <c r="AE10" s="126" t="str">
        <f t="shared" ref="AE10:AE12" si="7">IF($W10="","",IF($W10&lt;210/24/3600,"Y",""))</f>
        <v/>
      </c>
    </row>
    <row r="11" spans="1:31" ht="15" customHeight="1" thickBot="1" x14ac:dyDescent="0.25">
      <c r="A11" s="91" t="s">
        <v>258</v>
      </c>
      <c r="B11" s="41">
        <v>9</v>
      </c>
      <c r="C11" s="41">
        <v>2016</v>
      </c>
      <c r="D11" s="47"/>
      <c r="E11" s="154">
        <v>4.4351851851851855E-4</v>
      </c>
      <c r="F11" s="65">
        <v>7.3738425925925924E-4</v>
      </c>
      <c r="G11" s="42"/>
      <c r="H11" s="42"/>
      <c r="I11" s="42"/>
      <c r="J11" s="42"/>
      <c r="K11" s="51"/>
      <c r="L11" s="154"/>
      <c r="M11" s="65">
        <v>7.6782407407407409E-4</v>
      </c>
      <c r="N11" s="42"/>
      <c r="O11" s="51"/>
      <c r="P11" s="154"/>
      <c r="Q11" s="42"/>
      <c r="R11" s="42"/>
      <c r="S11" s="51"/>
      <c r="T11" s="154"/>
      <c r="U11" s="42"/>
      <c r="V11" s="42"/>
      <c r="W11" s="51"/>
      <c r="X11" s="154"/>
      <c r="Y11" s="42"/>
      <c r="Z11" s="51"/>
      <c r="AA11" s="56"/>
      <c r="AB11" s="43" t="str">
        <f t="shared" si="4"/>
        <v/>
      </c>
      <c r="AC11" s="43" t="str">
        <f t="shared" si="5"/>
        <v/>
      </c>
      <c r="AD11" s="43" t="str">
        <f t="shared" si="6"/>
        <v/>
      </c>
      <c r="AE11" s="127" t="str">
        <f t="shared" si="7"/>
        <v/>
      </c>
    </row>
    <row r="12" spans="1:31" ht="15" customHeight="1" x14ac:dyDescent="0.2">
      <c r="A12" s="92" t="s">
        <v>254</v>
      </c>
      <c r="B12" s="38">
        <v>9</v>
      </c>
      <c r="C12" s="38">
        <v>2015</v>
      </c>
      <c r="D12" s="48" t="s">
        <v>1</v>
      </c>
      <c r="E12" s="150">
        <v>2.5972222222222222E-4</v>
      </c>
      <c r="F12" s="62">
        <v>5.311342592592593E-4</v>
      </c>
      <c r="G12" s="62">
        <v>1.1859953703703705E-3</v>
      </c>
      <c r="H12" s="39">
        <v>2.8837962962962962E-3</v>
      </c>
      <c r="I12" s="39">
        <v>5.9562499999999997E-3</v>
      </c>
      <c r="J12" s="39"/>
      <c r="K12" s="52"/>
      <c r="L12" s="150">
        <v>2.9293981481481478E-4</v>
      </c>
      <c r="M12" s="62">
        <v>5.9965277777777784E-4</v>
      </c>
      <c r="N12" s="64">
        <v>1.3038194444444445E-3</v>
      </c>
      <c r="O12" s="52"/>
      <c r="P12" s="150">
        <v>3.6261574074074072E-4</v>
      </c>
      <c r="Q12" s="62">
        <v>6.8564814814814812E-4</v>
      </c>
      <c r="R12" s="62">
        <v>1.4096064814814815E-3</v>
      </c>
      <c r="S12" s="52"/>
      <c r="T12" s="150">
        <v>3.6377314814814817E-4</v>
      </c>
      <c r="U12" s="62">
        <v>7.9537037037037033E-4</v>
      </c>
      <c r="V12" s="39"/>
      <c r="W12" s="52"/>
      <c r="X12" s="150"/>
      <c r="Y12" s="39"/>
      <c r="Z12" s="52"/>
      <c r="AA12" s="57"/>
      <c r="AB12" s="40" t="str">
        <f t="shared" si="4"/>
        <v/>
      </c>
      <c r="AC12" s="40" t="str">
        <f t="shared" si="5"/>
        <v/>
      </c>
      <c r="AD12" s="40" t="str">
        <f t="shared" si="6"/>
        <v/>
      </c>
      <c r="AE12" s="128" t="str">
        <f t="shared" si="7"/>
        <v/>
      </c>
    </row>
    <row r="13" spans="1:31" ht="15" customHeight="1" x14ac:dyDescent="0.2">
      <c r="A13" s="90" t="s">
        <v>273</v>
      </c>
      <c r="B13" s="34">
        <v>10</v>
      </c>
      <c r="C13" s="34">
        <v>2015</v>
      </c>
      <c r="D13" s="46"/>
      <c r="E13" s="145">
        <v>3.0925925925925923E-4</v>
      </c>
      <c r="F13" s="33">
        <v>5.9571759259259257E-4</v>
      </c>
      <c r="G13" s="35"/>
      <c r="H13" s="35"/>
      <c r="I13" s="35"/>
      <c r="J13" s="35"/>
      <c r="K13" s="50"/>
      <c r="L13" s="145">
        <v>3.2395833333333332E-4</v>
      </c>
      <c r="M13" s="33">
        <v>7.0497685185185171E-4</v>
      </c>
      <c r="N13" s="35"/>
      <c r="O13" s="50"/>
      <c r="P13" s="145"/>
      <c r="Q13" s="63">
        <v>9.5011574074074085E-4</v>
      </c>
      <c r="R13" s="35"/>
      <c r="S13" s="50"/>
      <c r="T13" s="146">
        <v>3.5092592592592592E-4</v>
      </c>
      <c r="U13" s="35"/>
      <c r="V13" s="35"/>
      <c r="W13" s="50"/>
      <c r="X13" s="145"/>
      <c r="Y13" s="35"/>
      <c r="Z13" s="50"/>
      <c r="AA13" s="55"/>
      <c r="AB13" s="36" t="str">
        <f t="shared" ref="AB13:AB19" si="8">IF($H13="","",IF($H13&lt;180/24/3600,"Y",""))</f>
        <v/>
      </c>
      <c r="AC13" s="36" t="str">
        <f t="shared" ref="AC13:AC19" si="9">IF($O13="","",IF($O13&lt;200/24/3600,"Y",""))</f>
        <v/>
      </c>
      <c r="AD13" s="36" t="str">
        <f t="shared" ref="AD13:AD19" si="10">IF($S13="","",IF($S13&lt;225/24/3600,"Y",""))</f>
        <v/>
      </c>
      <c r="AE13" s="126" t="str">
        <f t="shared" ref="AE13:AE19" si="11">IF($W13="","",IF($W13&lt;210/24/3600,"Y",""))</f>
        <v/>
      </c>
    </row>
    <row r="14" spans="1:31" ht="15" customHeight="1" thickBot="1" x14ac:dyDescent="0.25">
      <c r="A14" s="91" t="s">
        <v>281</v>
      </c>
      <c r="B14" s="41">
        <v>10</v>
      </c>
      <c r="C14" s="41">
        <v>2015</v>
      </c>
      <c r="D14" s="47"/>
      <c r="E14" s="154">
        <v>3.8564814814814815E-4</v>
      </c>
      <c r="F14" s="42"/>
      <c r="G14" s="42"/>
      <c r="H14" s="42"/>
      <c r="I14" s="42"/>
      <c r="J14" s="42"/>
      <c r="K14" s="51"/>
      <c r="L14" s="154"/>
      <c r="M14" s="42"/>
      <c r="N14" s="42"/>
      <c r="O14" s="51"/>
      <c r="P14" s="154"/>
      <c r="Q14" s="42"/>
      <c r="R14" s="42"/>
      <c r="S14" s="51"/>
      <c r="T14" s="154"/>
      <c r="U14" s="42"/>
      <c r="V14" s="42"/>
      <c r="W14" s="51"/>
      <c r="X14" s="154"/>
      <c r="Y14" s="42"/>
      <c r="Z14" s="51"/>
      <c r="AA14" s="56"/>
      <c r="AB14" s="43" t="str">
        <f>IF($H14="","",IF($H14&lt;180/24/3600,"Y",""))</f>
        <v/>
      </c>
      <c r="AC14" s="43" t="str">
        <f>IF($O14="","",IF($O14&lt;200/24/3600,"Y",""))</f>
        <v/>
      </c>
      <c r="AD14" s="43" t="str">
        <f>IF($S14="","",IF($S14&lt;225/24/3600,"Y",""))</f>
        <v/>
      </c>
      <c r="AE14" s="127" t="str">
        <f>IF($W14="","",IF($W14&lt;210/24/3600,"Y",""))</f>
        <v/>
      </c>
    </row>
    <row r="15" spans="1:31" ht="15" customHeight="1" x14ac:dyDescent="0.2">
      <c r="A15" s="92" t="s">
        <v>280</v>
      </c>
      <c r="B15" s="38">
        <v>10</v>
      </c>
      <c r="C15" s="38">
        <v>2014</v>
      </c>
      <c r="D15" s="48"/>
      <c r="E15" s="150">
        <v>2.699074074074074E-4</v>
      </c>
      <c r="F15" s="64">
        <v>6.2719907407407407E-4</v>
      </c>
      <c r="G15" s="39"/>
      <c r="H15" s="39"/>
      <c r="I15" s="39"/>
      <c r="J15" s="39"/>
      <c r="K15" s="52"/>
      <c r="L15" s="150"/>
      <c r="M15" s="64">
        <v>6.2430555555555557E-4</v>
      </c>
      <c r="N15" s="39"/>
      <c r="O15" s="52"/>
      <c r="P15" s="150"/>
      <c r="Q15" s="64">
        <v>9.453703703703704E-4</v>
      </c>
      <c r="R15" s="39"/>
      <c r="S15" s="52"/>
      <c r="T15" s="156">
        <v>3.1979166666666663E-4</v>
      </c>
      <c r="U15" s="39"/>
      <c r="V15" s="39"/>
      <c r="W15" s="52"/>
      <c r="X15" s="150"/>
      <c r="Y15" s="39"/>
      <c r="Z15" s="52"/>
      <c r="AA15" s="57"/>
      <c r="AB15" s="40" t="str">
        <f>IF($H15="","",IF($H15&lt;180/24/3600,"Y",""))</f>
        <v/>
      </c>
      <c r="AC15" s="40" t="str">
        <f>IF($O15="","",IF($O15&lt;200/24/3600,"Y",""))</f>
        <v/>
      </c>
      <c r="AD15" s="40" t="str">
        <f>IF($S15="","",IF($S15&lt;225/24/3600,"Y",""))</f>
        <v/>
      </c>
      <c r="AE15" s="128" t="str">
        <f>IF($W15="","",IF($W15&lt;210/24/3600,"Y",""))</f>
        <v/>
      </c>
    </row>
    <row r="16" spans="1:31" ht="15" customHeight="1" x14ac:dyDescent="0.2">
      <c r="A16" s="90" t="s">
        <v>244</v>
      </c>
      <c r="B16" s="34">
        <v>10</v>
      </c>
      <c r="C16" s="34">
        <v>2014</v>
      </c>
      <c r="D16" s="46" t="s">
        <v>1</v>
      </c>
      <c r="E16" s="145">
        <v>2.8356481481481478E-4</v>
      </c>
      <c r="F16" s="33">
        <v>4.6493055555555551E-4</v>
      </c>
      <c r="G16" s="33">
        <v>1.016550925925926E-3</v>
      </c>
      <c r="H16" s="35">
        <v>2.724421296296296E-3</v>
      </c>
      <c r="I16" s="35">
        <v>5.7656249999999999E-3</v>
      </c>
      <c r="J16" s="35"/>
      <c r="K16" s="50"/>
      <c r="L16" s="145">
        <v>2.9606481481481476E-4</v>
      </c>
      <c r="M16" s="33">
        <v>5.0925925925925921E-4</v>
      </c>
      <c r="N16" s="33">
        <v>1.1167824074074075E-3</v>
      </c>
      <c r="O16" s="60">
        <v>2.3767361111111112E-3</v>
      </c>
      <c r="P16" s="145">
        <v>4.7824074074074072E-4</v>
      </c>
      <c r="Q16" s="33">
        <v>6.7210648148148143E-4</v>
      </c>
      <c r="R16" s="35"/>
      <c r="S16" s="50"/>
      <c r="T16" s="145">
        <v>2.9953703703703701E-4</v>
      </c>
      <c r="U16" s="33">
        <v>5.2881944444444439E-4</v>
      </c>
      <c r="V16" s="35"/>
      <c r="W16" s="50"/>
      <c r="X16" s="149">
        <v>1.2068287037037039E-3</v>
      </c>
      <c r="Y16" s="33">
        <v>2.5226851851851851E-3</v>
      </c>
      <c r="Z16" s="50"/>
      <c r="AA16" s="55"/>
      <c r="AB16" s="36" t="str">
        <f t="shared" ref="AB16" si="12">IF($H16="","",IF($H16&lt;180/24/3600,"Y",""))</f>
        <v/>
      </c>
      <c r="AC16" s="36" t="str">
        <f t="shared" ref="AC16" si="13">IF($O16="","",IF($O16&lt;200/24/3600,"Y",""))</f>
        <v/>
      </c>
      <c r="AD16" s="36" t="str">
        <f t="shared" ref="AD16" si="14">IF($S16="","",IF($S16&lt;225/24/3600,"Y",""))</f>
        <v/>
      </c>
      <c r="AE16" s="126" t="str">
        <f t="shared" ref="AE16" si="15">IF($W16="","",IF($W16&lt;210/24/3600,"Y",""))</f>
        <v/>
      </c>
    </row>
    <row r="17" spans="1:31" ht="15" customHeight="1" thickBot="1" x14ac:dyDescent="0.25">
      <c r="A17" s="91" t="s">
        <v>271</v>
      </c>
      <c r="B17" s="41">
        <v>10</v>
      </c>
      <c r="C17" s="41">
        <v>2014</v>
      </c>
      <c r="D17" s="47"/>
      <c r="E17" s="154"/>
      <c r="F17" s="61">
        <v>6.9733796296296297E-4</v>
      </c>
      <c r="G17" s="42">
        <v>1.558912037037037E-3</v>
      </c>
      <c r="H17" s="42"/>
      <c r="I17" s="42"/>
      <c r="J17" s="42"/>
      <c r="K17" s="51"/>
      <c r="L17" s="154"/>
      <c r="M17" s="65">
        <v>8.9409722222222223E-4</v>
      </c>
      <c r="N17" s="42">
        <v>1.8560185185185188E-3</v>
      </c>
      <c r="O17" s="51"/>
      <c r="P17" s="154"/>
      <c r="Q17" s="42"/>
      <c r="R17" s="42"/>
      <c r="S17" s="51"/>
      <c r="T17" s="154"/>
      <c r="U17" s="42"/>
      <c r="V17" s="42"/>
      <c r="W17" s="51"/>
      <c r="X17" s="154"/>
      <c r="Y17" s="42"/>
      <c r="Z17" s="51"/>
      <c r="AA17" s="56"/>
      <c r="AB17" s="43" t="str">
        <f t="shared" si="8"/>
        <v/>
      </c>
      <c r="AC17" s="43" t="str">
        <f t="shared" si="9"/>
        <v/>
      </c>
      <c r="AD17" s="43" t="str">
        <f t="shared" si="10"/>
        <v/>
      </c>
      <c r="AE17" s="127" t="str">
        <f t="shared" si="11"/>
        <v/>
      </c>
    </row>
    <row r="18" spans="1:31" ht="15" customHeight="1" x14ac:dyDescent="0.2">
      <c r="A18" s="92" t="s">
        <v>228</v>
      </c>
      <c r="B18" s="38">
        <v>10</v>
      </c>
      <c r="C18" s="38">
        <v>2014</v>
      </c>
      <c r="D18" s="48" t="s">
        <v>1</v>
      </c>
      <c r="E18" s="150">
        <v>2.6273148148148146E-4</v>
      </c>
      <c r="F18" s="39">
        <v>5.0277777777777777E-4</v>
      </c>
      <c r="G18" s="39">
        <v>1.2638888888888888E-3</v>
      </c>
      <c r="H18" s="39">
        <v>2.7545138888888888E-3</v>
      </c>
      <c r="I18" s="62">
        <v>5.8413194444444441E-3</v>
      </c>
      <c r="J18" s="39"/>
      <c r="K18" s="52"/>
      <c r="L18" s="150">
        <v>2.9548611111111111E-4</v>
      </c>
      <c r="M18" s="39">
        <v>5.923611111111111E-4</v>
      </c>
      <c r="N18" s="62">
        <v>1.223263888888889E-3</v>
      </c>
      <c r="O18" s="52"/>
      <c r="P18" s="150">
        <v>3.6655092592592593E-4</v>
      </c>
      <c r="Q18" s="39">
        <v>6.6851851851851849E-4</v>
      </c>
      <c r="R18" s="62">
        <v>1.4465277777777779E-3</v>
      </c>
      <c r="S18" s="52"/>
      <c r="T18" s="150">
        <v>3.3263888888888888E-4</v>
      </c>
      <c r="U18" s="62">
        <v>7.9247685185185183E-4</v>
      </c>
      <c r="V18" s="39"/>
      <c r="W18" s="52"/>
      <c r="X18" s="150">
        <v>1.3780092592592594E-3</v>
      </c>
      <c r="Y18" s="39"/>
      <c r="Z18" s="52"/>
      <c r="AA18" s="57"/>
      <c r="AB18" s="40" t="str">
        <f t="shared" si="8"/>
        <v/>
      </c>
      <c r="AC18" s="40" t="str">
        <f t="shared" si="9"/>
        <v/>
      </c>
      <c r="AD18" s="40" t="str">
        <f t="shared" si="10"/>
        <v/>
      </c>
      <c r="AE18" s="128" t="str">
        <f t="shared" si="11"/>
        <v/>
      </c>
    </row>
    <row r="19" spans="1:31" ht="15" customHeight="1" x14ac:dyDescent="0.2">
      <c r="A19" s="90" t="s">
        <v>269</v>
      </c>
      <c r="B19" s="34">
        <v>11</v>
      </c>
      <c r="C19" s="34">
        <v>2014</v>
      </c>
      <c r="D19" s="46" t="s">
        <v>1</v>
      </c>
      <c r="E19" s="145"/>
      <c r="F19" s="33">
        <v>5.1921296296296297E-4</v>
      </c>
      <c r="G19" s="35">
        <v>1.3456018518518517E-3</v>
      </c>
      <c r="H19" s="35"/>
      <c r="I19" s="35"/>
      <c r="J19" s="35"/>
      <c r="K19" s="50"/>
      <c r="L19" s="145"/>
      <c r="M19" s="33">
        <v>5.7222222222222223E-4</v>
      </c>
      <c r="N19" s="35">
        <v>1.386226851851852E-3</v>
      </c>
      <c r="O19" s="50"/>
      <c r="P19" s="145"/>
      <c r="Q19" s="33">
        <v>7.0972222222222226E-4</v>
      </c>
      <c r="R19" s="35"/>
      <c r="S19" s="50"/>
      <c r="T19" s="145"/>
      <c r="U19" s="33">
        <v>5.8159722222222217E-4</v>
      </c>
      <c r="V19" s="35"/>
      <c r="W19" s="50"/>
      <c r="X19" s="145">
        <v>1.4258101851851851E-3</v>
      </c>
      <c r="Y19" s="33">
        <v>2.8563657407407405E-3</v>
      </c>
      <c r="Z19" s="50"/>
      <c r="AA19" s="55"/>
      <c r="AB19" s="36" t="str">
        <f t="shared" si="8"/>
        <v/>
      </c>
      <c r="AC19" s="36" t="str">
        <f t="shared" si="9"/>
        <v/>
      </c>
      <c r="AD19" s="36" t="str">
        <f t="shared" si="10"/>
        <v/>
      </c>
      <c r="AE19" s="126" t="str">
        <f t="shared" si="11"/>
        <v/>
      </c>
    </row>
    <row r="20" spans="1:31" ht="15" customHeight="1" thickBot="1" x14ac:dyDescent="0.25">
      <c r="A20" s="91" t="s">
        <v>247</v>
      </c>
      <c r="B20" s="41">
        <v>11</v>
      </c>
      <c r="C20" s="41">
        <v>2013</v>
      </c>
      <c r="D20" s="47" t="s">
        <v>1</v>
      </c>
      <c r="E20" s="154">
        <v>2.5729166666666668E-4</v>
      </c>
      <c r="F20" s="61">
        <v>4.2685185185185187E-4</v>
      </c>
      <c r="G20" s="61">
        <v>9.167824074074075E-4</v>
      </c>
      <c r="H20" s="61">
        <v>2.0614583333333335E-3</v>
      </c>
      <c r="I20" s="61">
        <v>4.4670138888888884E-3</v>
      </c>
      <c r="J20" s="61">
        <v>9.3805889537685958E-3</v>
      </c>
      <c r="K20" s="51">
        <v>1.9225810185185183E-2</v>
      </c>
      <c r="L20" s="154"/>
      <c r="M20" s="61">
        <v>4.7129629629629626E-4</v>
      </c>
      <c r="N20" s="65">
        <v>1.0814814814814814E-3</v>
      </c>
      <c r="O20" s="59">
        <v>2.3225694444444448E-3</v>
      </c>
      <c r="P20" s="154"/>
      <c r="Q20" s="61">
        <v>5.4768518518518512E-4</v>
      </c>
      <c r="R20" s="61">
        <v>1.1818287037037036E-3</v>
      </c>
      <c r="S20" s="51">
        <v>2.7319444444444444E-3</v>
      </c>
      <c r="T20" s="154"/>
      <c r="U20" s="61">
        <v>4.9618055555555548E-4</v>
      </c>
      <c r="V20" s="42">
        <v>1.2300925925925925E-3</v>
      </c>
      <c r="W20" s="51"/>
      <c r="X20" s="157">
        <v>1.0287037037037038E-3</v>
      </c>
      <c r="Y20" s="61">
        <v>2.3031250000000001E-3</v>
      </c>
      <c r="Z20" s="59">
        <v>4.9134259259259261E-3</v>
      </c>
      <c r="AA20" s="56"/>
      <c r="AB20" s="43" t="str">
        <f t="shared" ref="AB20:AB43" si="16">IF($H20="","",IF($H20&lt;180/24/3600,"Y",""))</f>
        <v>Y</v>
      </c>
      <c r="AC20" s="43" t="str">
        <f t="shared" ref="AC20:AC43" si="17">IF($O20="","",IF($O20&lt;200/24/3600,"Y",""))</f>
        <v/>
      </c>
      <c r="AD20" s="43" t="str">
        <f t="shared" ref="AD20:AD43" si="18">IF($S20="","",IF($S20&lt;225/24/3600,"Y",""))</f>
        <v/>
      </c>
      <c r="AE20" s="127" t="str">
        <f t="shared" ref="AE20:AE43" si="19">IF($W20="","",IF($W20&lt;210/24/3600,"Y",""))</f>
        <v/>
      </c>
    </row>
    <row r="21" spans="1:31" ht="15" customHeight="1" x14ac:dyDescent="0.2">
      <c r="A21" s="92" t="s">
        <v>232</v>
      </c>
      <c r="B21" s="38">
        <v>11</v>
      </c>
      <c r="C21" s="38">
        <v>2013</v>
      </c>
      <c r="D21" s="48"/>
      <c r="E21" s="150">
        <v>2.4606481481481484E-4</v>
      </c>
      <c r="F21" s="62">
        <v>4.5694444444444434E-4</v>
      </c>
      <c r="G21" s="39"/>
      <c r="H21" s="39">
        <v>3.6832175925925925E-3</v>
      </c>
      <c r="I21" s="39">
        <v>7.5594907407407416E-3</v>
      </c>
      <c r="J21" s="39"/>
      <c r="K21" s="52"/>
      <c r="L21" s="150">
        <v>3.3495370370370374E-4</v>
      </c>
      <c r="M21" s="62">
        <v>5.4872685185185178E-4</v>
      </c>
      <c r="N21" s="39"/>
      <c r="O21" s="52"/>
      <c r="P21" s="150">
        <v>4.2280092592592592E-4</v>
      </c>
      <c r="Q21" s="62">
        <v>5.9143518518518529E-4</v>
      </c>
      <c r="R21" s="39">
        <v>1.5346064814814816E-3</v>
      </c>
      <c r="S21" s="52"/>
      <c r="T21" s="150"/>
      <c r="U21" s="64">
        <v>5.4872685185185178E-4</v>
      </c>
      <c r="V21" s="39"/>
      <c r="W21" s="52"/>
      <c r="X21" s="150"/>
      <c r="Y21" s="39"/>
      <c r="Z21" s="52"/>
      <c r="AA21" s="57"/>
      <c r="AB21" s="40" t="str">
        <f t="shared" ref="AB21:AB22" si="20">IF($H21="","",IF($H21&lt;180/24/3600,"Y",""))</f>
        <v/>
      </c>
      <c r="AC21" s="40" t="str">
        <f t="shared" ref="AC21:AC22" si="21">IF($O21="","",IF($O21&lt;200/24/3600,"Y",""))</f>
        <v/>
      </c>
      <c r="AD21" s="40" t="str">
        <f t="shared" ref="AD21:AD22" si="22">IF($S21="","",IF($S21&lt;225/24/3600,"Y",""))</f>
        <v/>
      </c>
      <c r="AE21" s="128" t="str">
        <f t="shared" ref="AE21:AE22" si="23">IF($W21="","",IF($W21&lt;210/24/3600,"Y",""))</f>
        <v/>
      </c>
    </row>
    <row r="22" spans="1:31" ht="15" customHeight="1" x14ac:dyDescent="0.2">
      <c r="A22" s="90" t="s">
        <v>272</v>
      </c>
      <c r="B22" s="34">
        <v>11</v>
      </c>
      <c r="C22" s="34">
        <v>2013</v>
      </c>
      <c r="D22" s="46"/>
      <c r="E22" s="145"/>
      <c r="F22" s="33">
        <v>4.6724537037037031E-4</v>
      </c>
      <c r="G22" s="35">
        <v>1.4883101851851852E-3</v>
      </c>
      <c r="H22" s="35"/>
      <c r="I22" s="35"/>
      <c r="J22" s="35"/>
      <c r="K22" s="50"/>
      <c r="L22" s="145"/>
      <c r="M22" s="33">
        <v>5.7696759259259257E-4</v>
      </c>
      <c r="N22" s="35">
        <v>1.7711805555555556E-3</v>
      </c>
      <c r="O22" s="50"/>
      <c r="P22" s="145"/>
      <c r="Q22" s="33">
        <v>7.262731481481482E-4</v>
      </c>
      <c r="R22" s="35"/>
      <c r="S22" s="50"/>
      <c r="T22" s="145"/>
      <c r="U22" s="63">
        <v>6.5763888888888892E-4</v>
      </c>
      <c r="V22" s="35"/>
      <c r="W22" s="50"/>
      <c r="X22" s="145"/>
      <c r="Y22" s="35"/>
      <c r="Z22" s="50"/>
      <c r="AA22" s="55"/>
      <c r="AB22" s="36" t="str">
        <f t="shared" si="20"/>
        <v/>
      </c>
      <c r="AC22" s="36" t="str">
        <f t="shared" si="21"/>
        <v/>
      </c>
      <c r="AD22" s="36" t="str">
        <f t="shared" si="22"/>
        <v/>
      </c>
      <c r="AE22" s="126" t="str">
        <f t="shared" si="23"/>
        <v/>
      </c>
    </row>
    <row r="23" spans="1:31" ht="15" customHeight="1" thickBot="1" x14ac:dyDescent="0.25">
      <c r="A23" s="91" t="s">
        <v>298</v>
      </c>
      <c r="B23" s="41">
        <v>11</v>
      </c>
      <c r="C23" s="41">
        <v>2013</v>
      </c>
      <c r="D23" s="47"/>
      <c r="E23" s="154"/>
      <c r="F23" s="65">
        <v>6.3518518518518524E-4</v>
      </c>
      <c r="G23" s="42"/>
      <c r="H23" s="42"/>
      <c r="I23" s="42"/>
      <c r="J23" s="42"/>
      <c r="K23" s="51"/>
      <c r="L23" s="154"/>
      <c r="M23" s="65">
        <v>6.5173611111111118E-4</v>
      </c>
      <c r="N23" s="42"/>
      <c r="O23" s="51"/>
      <c r="P23" s="154"/>
      <c r="Q23" s="65">
        <v>7.0092592592592602E-4</v>
      </c>
      <c r="R23" s="42"/>
      <c r="S23" s="51"/>
      <c r="T23" s="159">
        <v>3.3749999999999996E-4</v>
      </c>
      <c r="U23" s="42"/>
      <c r="V23" s="42"/>
      <c r="W23" s="51"/>
      <c r="X23" s="154"/>
      <c r="Y23" s="42"/>
      <c r="Z23" s="51"/>
      <c r="AA23" s="56"/>
      <c r="AB23" s="43" t="str">
        <f>IF($H23="","",IF($H23&lt;180/24/3600,"Y",""))</f>
        <v/>
      </c>
      <c r="AC23" s="43" t="str">
        <f>IF($O23="","",IF($O23&lt;200/24/3600,"Y",""))</f>
        <v/>
      </c>
      <c r="AD23" s="43" t="str">
        <f>IF($S23="","",IF($S23&lt;225/24/3600,"Y",""))</f>
        <v/>
      </c>
      <c r="AE23" s="127" t="str">
        <f>IF($W23="","",IF($W23&lt;210/24/3600,"Y",""))</f>
        <v/>
      </c>
    </row>
    <row r="24" spans="1:31" ht="15" customHeight="1" x14ac:dyDescent="0.2">
      <c r="A24" s="92" t="s">
        <v>242</v>
      </c>
      <c r="B24" s="38">
        <v>11</v>
      </c>
      <c r="C24" s="38">
        <v>2013</v>
      </c>
      <c r="D24" s="48" t="s">
        <v>1</v>
      </c>
      <c r="E24" s="150"/>
      <c r="F24" s="62">
        <v>4.1585648148148146E-4</v>
      </c>
      <c r="G24" s="39">
        <v>9.2511574074074078E-4</v>
      </c>
      <c r="H24" s="39">
        <v>2.0214120370370373E-3</v>
      </c>
      <c r="I24" s="39">
        <v>4.1613425925925932E-3</v>
      </c>
      <c r="J24" s="62">
        <v>8.5231500283539392E-3</v>
      </c>
      <c r="K24" s="80">
        <v>1.6414264379218408E-2</v>
      </c>
      <c r="L24" s="150"/>
      <c r="M24" s="62">
        <v>4.1435185185185178E-4</v>
      </c>
      <c r="N24" s="62">
        <v>9.944444444444445E-4</v>
      </c>
      <c r="O24" s="80">
        <v>2.1800925925925928E-3</v>
      </c>
      <c r="P24" s="150"/>
      <c r="Q24" s="62">
        <v>5.0775462962962959E-4</v>
      </c>
      <c r="R24" s="62">
        <v>1.1093749999999999E-3</v>
      </c>
      <c r="S24" s="80">
        <v>2.3253472222222221E-3</v>
      </c>
      <c r="T24" s="150"/>
      <c r="U24" s="62">
        <v>4.6840277777777782E-4</v>
      </c>
      <c r="V24" s="62">
        <v>1.1126157407407406E-3</v>
      </c>
      <c r="W24" s="52"/>
      <c r="X24" s="158">
        <v>1.0026620370370369E-3</v>
      </c>
      <c r="Y24" s="62">
        <v>2.1975694444444447E-3</v>
      </c>
      <c r="Z24" s="80">
        <v>4.6494212962962965E-3</v>
      </c>
      <c r="AA24" s="57" t="s">
        <v>201</v>
      </c>
      <c r="AB24" s="40" t="str">
        <f t="shared" si="16"/>
        <v>Y</v>
      </c>
      <c r="AC24" s="40" t="str">
        <f t="shared" si="17"/>
        <v>Y</v>
      </c>
      <c r="AD24" s="40" t="str">
        <f t="shared" si="18"/>
        <v>Y</v>
      </c>
      <c r="AE24" s="128" t="str">
        <f t="shared" si="19"/>
        <v/>
      </c>
    </row>
    <row r="25" spans="1:31" ht="15" customHeight="1" x14ac:dyDescent="0.2">
      <c r="A25" s="90" t="s">
        <v>210</v>
      </c>
      <c r="B25" s="34">
        <v>11</v>
      </c>
      <c r="C25" s="34">
        <v>2013</v>
      </c>
      <c r="D25" s="46" t="s">
        <v>1</v>
      </c>
      <c r="E25" s="145">
        <v>2.1840277777777778E-4</v>
      </c>
      <c r="F25" s="33">
        <v>3.9155092592592589E-4</v>
      </c>
      <c r="G25" s="33">
        <v>8.5173611111111116E-4</v>
      </c>
      <c r="H25" s="33">
        <v>1.9674768518518518E-3</v>
      </c>
      <c r="I25" s="33">
        <v>4.152430555555555E-3</v>
      </c>
      <c r="J25" s="33">
        <v>8.7103593991760889E-3</v>
      </c>
      <c r="K25" s="60">
        <v>1.7659813625617277E-2</v>
      </c>
      <c r="L25" s="145">
        <v>2.8460648148148149E-4</v>
      </c>
      <c r="M25" s="33">
        <v>4.6701388888888894E-4</v>
      </c>
      <c r="N25" s="33">
        <v>1.0005787037037038E-3</v>
      </c>
      <c r="O25" s="50"/>
      <c r="P25" s="145">
        <v>3.2395833333333332E-4</v>
      </c>
      <c r="Q25" s="33">
        <v>5.9166666666666666E-4</v>
      </c>
      <c r="R25" s="35">
        <v>1.3116898148148148E-3</v>
      </c>
      <c r="S25" s="60">
        <v>2.7199074074074074E-3</v>
      </c>
      <c r="T25" s="145">
        <v>2.6979166666666666E-4</v>
      </c>
      <c r="U25" s="35">
        <v>4.7858796296296299E-4</v>
      </c>
      <c r="V25" s="35">
        <v>1.1406249999999999E-3</v>
      </c>
      <c r="W25" s="50"/>
      <c r="X25" s="149">
        <v>1.0583333333333332E-3</v>
      </c>
      <c r="Y25" s="35">
        <v>2.3903935185185187E-3</v>
      </c>
      <c r="Z25" s="50">
        <v>5.3460648148148148E-3</v>
      </c>
      <c r="AA25" s="55"/>
      <c r="AB25" s="36" t="str">
        <f t="shared" si="16"/>
        <v>Y</v>
      </c>
      <c r="AC25" s="36" t="str">
        <f t="shared" si="17"/>
        <v/>
      </c>
      <c r="AD25" s="36" t="str">
        <f t="shared" si="18"/>
        <v/>
      </c>
      <c r="AE25" s="126" t="str">
        <f t="shared" si="19"/>
        <v/>
      </c>
    </row>
    <row r="26" spans="1:31" ht="15" customHeight="1" thickBot="1" x14ac:dyDescent="0.25">
      <c r="A26" s="94" t="s">
        <v>248</v>
      </c>
      <c r="B26" s="82">
        <v>12</v>
      </c>
      <c r="C26" s="82">
        <v>2013</v>
      </c>
      <c r="D26" s="83"/>
      <c r="E26" s="155"/>
      <c r="F26" s="88">
        <v>5.2418981481481479E-4</v>
      </c>
      <c r="G26" s="88">
        <v>1.3693287037037038E-3</v>
      </c>
      <c r="H26" s="84">
        <v>3.7876157407407407E-3</v>
      </c>
      <c r="I26" s="84">
        <v>7.7177083333333334E-3</v>
      </c>
      <c r="J26" s="84"/>
      <c r="K26" s="85"/>
      <c r="L26" s="155"/>
      <c r="M26" s="88">
        <v>6.1157407407407417E-4</v>
      </c>
      <c r="N26" s="84"/>
      <c r="O26" s="85"/>
      <c r="P26" s="155"/>
      <c r="Q26" s="88">
        <v>9.2476851851851867E-4</v>
      </c>
      <c r="R26" s="84"/>
      <c r="S26" s="85"/>
      <c r="T26" s="155"/>
      <c r="U26" s="88">
        <v>7.4618055555555549E-4</v>
      </c>
      <c r="V26" s="84"/>
      <c r="W26" s="85"/>
      <c r="X26" s="155"/>
      <c r="Y26" s="84"/>
      <c r="Z26" s="85"/>
      <c r="AA26" s="86"/>
      <c r="AB26" s="87" t="str">
        <f t="shared" si="16"/>
        <v/>
      </c>
      <c r="AC26" s="87" t="str">
        <f t="shared" si="17"/>
        <v/>
      </c>
      <c r="AD26" s="87" t="str">
        <f t="shared" si="18"/>
        <v/>
      </c>
      <c r="AE26" s="132" t="str">
        <f t="shared" si="19"/>
        <v/>
      </c>
    </row>
    <row r="27" spans="1:31" ht="15" customHeight="1" x14ac:dyDescent="0.2">
      <c r="A27" s="108" t="s">
        <v>267</v>
      </c>
      <c r="B27" s="109">
        <v>12</v>
      </c>
      <c r="C27" s="109">
        <v>2013</v>
      </c>
      <c r="D27" s="110" t="s">
        <v>1</v>
      </c>
      <c r="E27" s="111"/>
      <c r="F27" s="114">
        <v>4.2222222222222216E-4</v>
      </c>
      <c r="G27" s="112">
        <v>1.0059027777777777E-3</v>
      </c>
      <c r="H27" s="112">
        <v>2.4469907407407409E-3</v>
      </c>
      <c r="I27" s="112"/>
      <c r="J27" s="112"/>
      <c r="K27" s="113"/>
      <c r="L27" s="111"/>
      <c r="M27" s="114">
        <v>5.1863425925925927E-4</v>
      </c>
      <c r="N27" s="112">
        <v>1.1761574074074074E-3</v>
      </c>
      <c r="O27" s="113"/>
      <c r="P27" s="111"/>
      <c r="Q27" s="114">
        <v>6.2905092592592591E-4</v>
      </c>
      <c r="R27" s="112"/>
      <c r="S27" s="113"/>
      <c r="T27" s="111"/>
      <c r="U27" s="114">
        <v>5.334490740740741E-4</v>
      </c>
      <c r="V27" s="112"/>
      <c r="W27" s="113"/>
      <c r="X27" s="160">
        <v>1.1596064814814815E-3</v>
      </c>
      <c r="Y27" s="112"/>
      <c r="Z27" s="113"/>
      <c r="AA27" s="115"/>
      <c r="AB27" s="116" t="str">
        <f t="shared" si="16"/>
        <v/>
      </c>
      <c r="AC27" s="116" t="str">
        <f t="shared" si="17"/>
        <v/>
      </c>
      <c r="AD27" s="116" t="str">
        <f t="shared" si="18"/>
        <v/>
      </c>
      <c r="AE27" s="129" t="str">
        <f t="shared" si="19"/>
        <v/>
      </c>
    </row>
    <row r="28" spans="1:31" ht="15" customHeight="1" x14ac:dyDescent="0.2">
      <c r="A28" s="95" t="s">
        <v>215</v>
      </c>
      <c r="B28" s="74">
        <v>12</v>
      </c>
      <c r="C28" s="74">
        <v>2012</v>
      </c>
      <c r="D28" s="75" t="s">
        <v>1</v>
      </c>
      <c r="E28" s="148"/>
      <c r="F28" s="81">
        <v>4.3680555555555557E-4</v>
      </c>
      <c r="G28" s="81">
        <v>9.8229166666666669E-4</v>
      </c>
      <c r="H28" s="81">
        <v>2.1366898148148148E-3</v>
      </c>
      <c r="I28" s="76"/>
      <c r="J28" s="76"/>
      <c r="K28" s="77"/>
      <c r="L28" s="148"/>
      <c r="M28" s="81">
        <v>5.4108796296296294E-4</v>
      </c>
      <c r="N28" s="81">
        <v>1.1232638888888889E-3</v>
      </c>
      <c r="O28" s="77">
        <v>2.5134259259259259E-3</v>
      </c>
      <c r="P28" s="148"/>
      <c r="Q28" s="81">
        <v>5.5451388888888879E-4</v>
      </c>
      <c r="R28" s="81">
        <v>1.2040509259259259E-3</v>
      </c>
      <c r="S28" s="77">
        <v>2.945486111111111E-3</v>
      </c>
      <c r="T28" s="148"/>
      <c r="U28" s="81">
        <v>5.1307870370370363E-4</v>
      </c>
      <c r="V28" s="76"/>
      <c r="W28" s="77"/>
      <c r="X28" s="172">
        <v>1.0710648148148148E-3</v>
      </c>
      <c r="Y28" s="76">
        <v>2.4442129629629631E-3</v>
      </c>
      <c r="Z28" s="77"/>
      <c r="AA28" s="78"/>
      <c r="AB28" s="79" t="str">
        <f t="shared" si="16"/>
        <v/>
      </c>
      <c r="AC28" s="79" t="str">
        <f t="shared" si="17"/>
        <v/>
      </c>
      <c r="AD28" s="79" t="str">
        <f t="shared" si="18"/>
        <v/>
      </c>
      <c r="AE28" s="133" t="str">
        <f t="shared" si="19"/>
        <v/>
      </c>
    </row>
    <row r="29" spans="1:31" ht="15" customHeight="1" thickBot="1" x14ac:dyDescent="0.25">
      <c r="A29" s="91" t="s">
        <v>266</v>
      </c>
      <c r="B29" s="41">
        <v>13</v>
      </c>
      <c r="C29" s="41">
        <v>2012</v>
      </c>
      <c r="D29" s="47" t="s">
        <v>1</v>
      </c>
      <c r="E29" s="154"/>
      <c r="F29" s="42">
        <v>4.7314814814814816E-4</v>
      </c>
      <c r="G29" s="61">
        <v>1.0765046296296295E-3</v>
      </c>
      <c r="H29" s="42">
        <v>2.4949074074074075E-3</v>
      </c>
      <c r="I29" s="42">
        <v>5.4644675925925928E-3</v>
      </c>
      <c r="J29" s="42"/>
      <c r="K29" s="51"/>
      <c r="L29" s="154"/>
      <c r="M29" s="61">
        <v>5.5405092592592583E-4</v>
      </c>
      <c r="N29" s="42">
        <v>1.3319444444444444E-3</v>
      </c>
      <c r="O29" s="51"/>
      <c r="P29" s="154"/>
      <c r="Q29" s="65">
        <v>7.1793981481481481E-4</v>
      </c>
      <c r="R29" s="42"/>
      <c r="S29" s="51"/>
      <c r="T29" s="154"/>
      <c r="U29" s="65">
        <v>6.0844907407407408E-4</v>
      </c>
      <c r="V29" s="42"/>
      <c r="W29" s="51"/>
      <c r="X29" s="154"/>
      <c r="Y29" s="42"/>
      <c r="Z29" s="51"/>
      <c r="AA29" s="56"/>
      <c r="AB29" s="43" t="str">
        <f t="shared" si="16"/>
        <v/>
      </c>
      <c r="AC29" s="43" t="str">
        <f t="shared" si="17"/>
        <v/>
      </c>
      <c r="AD29" s="43" t="str">
        <f t="shared" si="18"/>
        <v/>
      </c>
      <c r="AE29" s="127" t="str">
        <f t="shared" si="19"/>
        <v/>
      </c>
    </row>
    <row r="30" spans="1:31" ht="15" customHeight="1" x14ac:dyDescent="0.2">
      <c r="A30" s="108" t="s">
        <v>293</v>
      </c>
      <c r="B30" s="109">
        <v>13</v>
      </c>
      <c r="C30" s="109">
        <v>2012</v>
      </c>
      <c r="D30" s="110"/>
      <c r="E30" s="111">
        <v>4.854166666666666E-4</v>
      </c>
      <c r="F30" s="161">
        <v>8.4699074074074071E-4</v>
      </c>
      <c r="G30" s="112"/>
      <c r="H30" s="112"/>
      <c r="I30" s="112"/>
      <c r="J30" s="112"/>
      <c r="K30" s="113"/>
      <c r="L30" s="111"/>
      <c r="M30" s="161">
        <v>1.1403935185185187E-3</v>
      </c>
      <c r="N30" s="112"/>
      <c r="O30" s="113"/>
      <c r="P30" s="111"/>
      <c r="Q30" s="112"/>
      <c r="R30" s="112"/>
      <c r="S30" s="113"/>
      <c r="T30" s="111"/>
      <c r="U30" s="112"/>
      <c r="V30" s="112"/>
      <c r="W30" s="113"/>
      <c r="X30" s="111"/>
      <c r="Y30" s="112"/>
      <c r="Z30" s="113"/>
      <c r="AA30" s="115"/>
      <c r="AB30" s="116" t="str">
        <f t="shared" si="16"/>
        <v/>
      </c>
      <c r="AC30" s="116" t="str">
        <f t="shared" si="17"/>
        <v/>
      </c>
      <c r="AD30" s="116" t="str">
        <f t="shared" si="18"/>
        <v/>
      </c>
      <c r="AE30" s="129" t="str">
        <f t="shared" si="19"/>
        <v/>
      </c>
    </row>
    <row r="31" spans="1:31" ht="15" customHeight="1" x14ac:dyDescent="0.2">
      <c r="A31" s="97" t="s">
        <v>216</v>
      </c>
      <c r="B31" s="98">
        <v>13</v>
      </c>
      <c r="C31" s="98">
        <v>2012</v>
      </c>
      <c r="D31" s="99" t="s">
        <v>1</v>
      </c>
      <c r="E31" s="100">
        <v>2.7905092592592592E-4</v>
      </c>
      <c r="F31" s="104">
        <v>4.633101851851852E-4</v>
      </c>
      <c r="G31" s="104">
        <v>9.9513888888888894E-4</v>
      </c>
      <c r="H31" s="104">
        <v>2.2344907407407409E-3</v>
      </c>
      <c r="I31" s="101">
        <v>5.5306712962962966E-3</v>
      </c>
      <c r="J31" s="101"/>
      <c r="K31" s="102"/>
      <c r="L31" s="100"/>
      <c r="M31" s="101">
        <v>5.695601851851851E-4</v>
      </c>
      <c r="N31" s="101">
        <v>1.2754629629629631E-3</v>
      </c>
      <c r="O31" s="102">
        <v>2.8646990740740738E-3</v>
      </c>
      <c r="P31" s="100"/>
      <c r="Q31" s="104">
        <v>5.6354166666666673E-4</v>
      </c>
      <c r="R31" s="104">
        <v>1.2312499999999999E-3</v>
      </c>
      <c r="S31" s="102"/>
      <c r="T31" s="100">
        <v>3.5358796296296294E-4</v>
      </c>
      <c r="U31" s="104">
        <v>5.8124999999999995E-4</v>
      </c>
      <c r="V31" s="101"/>
      <c r="W31" s="102"/>
      <c r="X31" s="100">
        <v>1.2856481481481482E-3</v>
      </c>
      <c r="Y31" s="101"/>
      <c r="Z31" s="102"/>
      <c r="AA31" s="105"/>
      <c r="AB31" s="106" t="str">
        <f t="shared" si="16"/>
        <v/>
      </c>
      <c r="AC31" s="106" t="str">
        <f t="shared" si="17"/>
        <v/>
      </c>
      <c r="AD31" s="106" t="str">
        <f t="shared" si="18"/>
        <v/>
      </c>
      <c r="AE31" s="130" t="str">
        <f t="shared" si="19"/>
        <v/>
      </c>
    </row>
    <row r="32" spans="1:31" ht="15" customHeight="1" thickBot="1" x14ac:dyDescent="0.25">
      <c r="A32" s="117" t="s">
        <v>227</v>
      </c>
      <c r="B32" s="118">
        <v>13</v>
      </c>
      <c r="C32" s="118">
        <v>2012</v>
      </c>
      <c r="D32" s="119" t="s">
        <v>1</v>
      </c>
      <c r="E32" s="120">
        <v>2.9236111111111113E-4</v>
      </c>
      <c r="F32" s="125">
        <v>4.650462962962963E-4</v>
      </c>
      <c r="G32" s="125">
        <v>1.1567129629629629E-3</v>
      </c>
      <c r="H32" s="121">
        <v>2.7201388888888891E-3</v>
      </c>
      <c r="I32" s="121">
        <v>5.5373842592592593E-3</v>
      </c>
      <c r="J32" s="121">
        <v>1.1734837962962963E-2</v>
      </c>
      <c r="K32" s="122">
        <v>2.2690624999999999E-2</v>
      </c>
      <c r="L32" s="120"/>
      <c r="M32" s="125">
        <v>5.4212962962962971E-4</v>
      </c>
      <c r="N32" s="121">
        <v>2.0185185185185184E-3</v>
      </c>
      <c r="O32" s="122">
        <v>2.9802083333333334E-3</v>
      </c>
      <c r="P32" s="120"/>
      <c r="Q32" s="125">
        <v>6.6446759259259248E-4</v>
      </c>
      <c r="R32" s="121">
        <v>1.4424768518518519E-3</v>
      </c>
      <c r="S32" s="122">
        <v>3.1497685185185183E-3</v>
      </c>
      <c r="T32" s="120"/>
      <c r="U32" s="125">
        <v>5.7395833333333333E-4</v>
      </c>
      <c r="V32" s="121"/>
      <c r="W32" s="122"/>
      <c r="X32" s="120">
        <v>1.3197916666666668E-3</v>
      </c>
      <c r="Y32" s="121"/>
      <c r="Z32" s="122"/>
      <c r="AA32" s="123"/>
      <c r="AB32" s="124" t="str">
        <f t="shared" si="16"/>
        <v/>
      </c>
      <c r="AC32" s="124" t="str">
        <f t="shared" si="17"/>
        <v/>
      </c>
      <c r="AD32" s="124" t="str">
        <f t="shared" si="18"/>
        <v/>
      </c>
      <c r="AE32" s="131" t="str">
        <f t="shared" si="19"/>
        <v/>
      </c>
    </row>
    <row r="33" spans="1:31" ht="15" customHeight="1" x14ac:dyDescent="0.2">
      <c r="A33" s="108" t="s">
        <v>270</v>
      </c>
      <c r="B33" s="109">
        <v>14</v>
      </c>
      <c r="C33" s="109">
        <v>2011</v>
      </c>
      <c r="D33" s="110" t="s">
        <v>1</v>
      </c>
      <c r="E33" s="111"/>
      <c r="F33" s="114">
        <v>4.5949074074074078E-4</v>
      </c>
      <c r="G33" s="114">
        <v>9.8425925925925916E-4</v>
      </c>
      <c r="H33" s="112"/>
      <c r="I33" s="112"/>
      <c r="J33" s="112"/>
      <c r="K33" s="113"/>
      <c r="L33" s="111"/>
      <c r="M33" s="114">
        <v>5.7280092592592593E-4</v>
      </c>
      <c r="N33" s="112"/>
      <c r="O33" s="113"/>
      <c r="P33" s="111"/>
      <c r="Q33" s="114">
        <v>6.5254629629629636E-4</v>
      </c>
      <c r="R33" s="112"/>
      <c r="S33" s="113"/>
      <c r="T33" s="111"/>
      <c r="U33" s="161">
        <v>5.7326388888888889E-4</v>
      </c>
      <c r="V33" s="112"/>
      <c r="W33" s="113"/>
      <c r="X33" s="175">
        <v>1.2099537037037035E-3</v>
      </c>
      <c r="Y33" s="112"/>
      <c r="Z33" s="113"/>
      <c r="AA33" s="115"/>
      <c r="AB33" s="116" t="str">
        <f t="shared" si="16"/>
        <v/>
      </c>
      <c r="AC33" s="116" t="str">
        <f t="shared" si="17"/>
        <v/>
      </c>
      <c r="AD33" s="116" t="str">
        <f t="shared" si="18"/>
        <v/>
      </c>
      <c r="AE33" s="129" t="str">
        <f t="shared" si="19"/>
        <v/>
      </c>
    </row>
    <row r="34" spans="1:31" ht="15" customHeight="1" x14ac:dyDescent="0.2">
      <c r="A34" s="97" t="s">
        <v>217</v>
      </c>
      <c r="B34" s="98">
        <v>14</v>
      </c>
      <c r="C34" s="98">
        <v>2010</v>
      </c>
      <c r="D34" s="99" t="s">
        <v>1</v>
      </c>
      <c r="E34" s="100"/>
      <c r="F34" s="101">
        <v>4.3032407407407407E-4</v>
      </c>
      <c r="G34" s="101">
        <v>9.7766203703703708E-4</v>
      </c>
      <c r="H34" s="101">
        <v>2.3004629629629629E-3</v>
      </c>
      <c r="I34" s="101">
        <v>4.7973379629629633E-3</v>
      </c>
      <c r="J34" s="101">
        <v>9.9748842592592597E-3</v>
      </c>
      <c r="K34" s="102"/>
      <c r="L34" s="100"/>
      <c r="M34" s="101">
        <v>5.0763888888888885E-4</v>
      </c>
      <c r="N34" s="104">
        <v>1.0663194444444444E-3</v>
      </c>
      <c r="O34" s="174">
        <v>2.3731481481481481E-3</v>
      </c>
      <c r="P34" s="100"/>
      <c r="Q34" s="101">
        <v>5.0196759259259259E-4</v>
      </c>
      <c r="R34" s="104">
        <v>1.1555555555555555E-3</v>
      </c>
      <c r="S34" s="102">
        <v>2.4667824074074076E-3</v>
      </c>
      <c r="T34" s="100">
        <v>3.5717592592592593E-4</v>
      </c>
      <c r="U34" s="101">
        <v>5.1689814814814816E-4</v>
      </c>
      <c r="V34" s="101">
        <v>1.2459490740740742E-3</v>
      </c>
      <c r="W34" s="102">
        <v>2.7800925925925923E-3</v>
      </c>
      <c r="X34" s="100">
        <v>1.0582175925925926E-3</v>
      </c>
      <c r="Y34" s="101">
        <v>2.3718750000000003E-3</v>
      </c>
      <c r="Z34" s="102">
        <v>5.0128472222222224E-3</v>
      </c>
      <c r="AA34" s="105"/>
      <c r="AB34" s="106" t="str">
        <f t="shared" si="16"/>
        <v/>
      </c>
      <c r="AC34" s="106" t="str">
        <f t="shared" si="17"/>
        <v/>
      </c>
      <c r="AD34" s="106" t="str">
        <f t="shared" si="18"/>
        <v>Y</v>
      </c>
      <c r="AE34" s="130" t="str">
        <f t="shared" si="19"/>
        <v/>
      </c>
    </row>
    <row r="35" spans="1:31" ht="15" customHeight="1" thickBot="1" x14ac:dyDescent="0.25">
      <c r="A35" s="117" t="s">
        <v>184</v>
      </c>
      <c r="B35" s="118">
        <v>15</v>
      </c>
      <c r="C35" s="118">
        <v>2009</v>
      </c>
      <c r="D35" s="119" t="s">
        <v>1</v>
      </c>
      <c r="E35" s="120">
        <v>2.7604166666666668E-4</v>
      </c>
      <c r="F35" s="121">
        <v>3.902777777777778E-4</v>
      </c>
      <c r="G35" s="121">
        <v>8.7743055555555556E-4</v>
      </c>
      <c r="H35" s="121">
        <v>1.892939814814815E-3</v>
      </c>
      <c r="I35" s="125">
        <v>3.9530092592592594E-3</v>
      </c>
      <c r="J35" s="121">
        <v>8.3281249999999987E-3</v>
      </c>
      <c r="K35" s="122">
        <v>1.5957291666666668E-2</v>
      </c>
      <c r="L35" s="120">
        <v>3.3425925925925924E-4</v>
      </c>
      <c r="M35" s="121">
        <v>4.7233796296296298E-4</v>
      </c>
      <c r="N35" s="121">
        <v>1.0074074074074074E-3</v>
      </c>
      <c r="O35" s="122">
        <v>2.1427083333333333E-3</v>
      </c>
      <c r="P35" s="120">
        <v>3.5671296296296297E-4</v>
      </c>
      <c r="Q35" s="121">
        <v>4.9687500000000003E-4</v>
      </c>
      <c r="R35" s="125">
        <v>1.0663194444444444E-3</v>
      </c>
      <c r="S35" s="176">
        <v>2.2694444444444442E-3</v>
      </c>
      <c r="T35" s="120">
        <v>2.9131944444444447E-4</v>
      </c>
      <c r="U35" s="125">
        <v>4.6226851851851849E-4</v>
      </c>
      <c r="V35" s="121">
        <v>1.1678240740740742E-3</v>
      </c>
      <c r="W35" s="122"/>
      <c r="X35" s="120">
        <v>1.020138888888889E-3</v>
      </c>
      <c r="Y35" s="121">
        <v>2.1953703703703705E-3</v>
      </c>
      <c r="Z35" s="122">
        <v>4.709375E-3</v>
      </c>
      <c r="AA35" s="123" t="s">
        <v>201</v>
      </c>
      <c r="AB35" s="124" t="str">
        <f t="shared" si="16"/>
        <v>Y</v>
      </c>
      <c r="AC35" s="124" t="str">
        <f t="shared" si="17"/>
        <v>Y</v>
      </c>
      <c r="AD35" s="124" t="str">
        <f t="shared" si="18"/>
        <v>Y</v>
      </c>
      <c r="AE35" s="131" t="str">
        <f t="shared" si="19"/>
        <v/>
      </c>
    </row>
    <row r="36" spans="1:31" ht="15" customHeight="1" x14ac:dyDescent="0.2">
      <c r="A36" s="92" t="s">
        <v>301</v>
      </c>
      <c r="B36" s="38">
        <v>17</v>
      </c>
      <c r="C36" s="38">
        <v>2008</v>
      </c>
      <c r="D36" s="48" t="s">
        <v>1</v>
      </c>
      <c r="E36" s="150"/>
      <c r="F36" s="39">
        <v>3.3692129629629626E-4</v>
      </c>
      <c r="G36" s="39">
        <v>7.2881944444444448E-4</v>
      </c>
      <c r="H36" s="39">
        <v>1.595601851851852E-3</v>
      </c>
      <c r="I36" s="39">
        <v>3.5207175925925926E-3</v>
      </c>
      <c r="J36" s="39">
        <v>7.1258101851851847E-3</v>
      </c>
      <c r="K36" s="52">
        <v>1.422511574074074E-2</v>
      </c>
      <c r="L36" s="150"/>
      <c r="M36" s="39">
        <v>3.8194444444444446E-4</v>
      </c>
      <c r="N36" s="39">
        <v>8.1967592592592585E-4</v>
      </c>
      <c r="O36" s="52">
        <v>1.7961805555555554E-3</v>
      </c>
      <c r="P36" s="150"/>
      <c r="Q36" s="39">
        <v>5.0590277777777775E-4</v>
      </c>
      <c r="R36" s="39">
        <v>1.269675925925926E-3</v>
      </c>
      <c r="S36" s="52">
        <v>3.3708333333333333E-3</v>
      </c>
      <c r="T36" s="150"/>
      <c r="U36" s="39">
        <v>3.7199074074074077E-4</v>
      </c>
      <c r="V36" s="39">
        <v>9.1782407407407405E-4</v>
      </c>
      <c r="W36" s="52"/>
      <c r="X36" s="150">
        <v>8.792824074074074E-4</v>
      </c>
      <c r="Y36" s="39">
        <v>1.915162037037037E-3</v>
      </c>
      <c r="Z36" s="52"/>
      <c r="AA36" s="57"/>
      <c r="AB36" s="40" t="str">
        <f>IF($H36="","",IF($H36&lt;180/24/3600,"Y",""))</f>
        <v>Y</v>
      </c>
      <c r="AC36" s="40" t="str">
        <f>IF($O36="","",IF($O36&lt;200/24/3600,"Y",""))</f>
        <v>Y</v>
      </c>
      <c r="AD36" s="40" t="str">
        <f>IF($S36="","",IF($S36&lt;225/24/3600,"Y",""))</f>
        <v/>
      </c>
      <c r="AE36" s="128" t="str">
        <f>IF($W36="","",IF($W36&lt;210/24/3600,"Y",""))</f>
        <v/>
      </c>
    </row>
    <row r="37" spans="1:31" ht="14.25" customHeight="1" x14ac:dyDescent="0.2">
      <c r="A37" s="96" t="s">
        <v>120</v>
      </c>
      <c r="B37" s="68">
        <v>17</v>
      </c>
      <c r="C37" s="68">
        <v>2007</v>
      </c>
      <c r="D37" s="69" t="s">
        <v>1</v>
      </c>
      <c r="E37" s="147">
        <v>2.4560185185185183E-4</v>
      </c>
      <c r="F37" s="70">
        <v>3.5300925925925924E-4</v>
      </c>
      <c r="G37" s="70">
        <v>7.6458333333333326E-4</v>
      </c>
      <c r="H37" s="70">
        <v>1.7476851851851852E-3</v>
      </c>
      <c r="I37" s="70">
        <v>3.8486111111111112E-3</v>
      </c>
      <c r="J37" s="70"/>
      <c r="K37" s="71"/>
      <c r="L37" s="147">
        <v>2.8136574074074077E-4</v>
      </c>
      <c r="M37" s="70">
        <v>4.1030092592592599E-4</v>
      </c>
      <c r="N37" s="70">
        <v>9.2060185185185203E-4</v>
      </c>
      <c r="O37" s="71">
        <v>1.9591435185185185E-3</v>
      </c>
      <c r="P37" s="147">
        <v>3.9074074074074071E-4</v>
      </c>
      <c r="Q37" s="70">
        <v>4.9027777777777774E-4</v>
      </c>
      <c r="R37" s="70">
        <v>1.0524305555555554E-3</v>
      </c>
      <c r="S37" s="71">
        <v>2.6938657407407402E-3</v>
      </c>
      <c r="T37" s="147">
        <v>2.5636574074074071E-4</v>
      </c>
      <c r="U37" s="70">
        <v>3.7418981481481483E-4</v>
      </c>
      <c r="V37" s="70">
        <v>9.1365740740740741E-4</v>
      </c>
      <c r="W37" s="71">
        <v>2.3880787037037035E-3</v>
      </c>
      <c r="X37" s="147">
        <v>8.8449074074074081E-4</v>
      </c>
      <c r="Y37" s="70">
        <v>1.9564814814814814E-3</v>
      </c>
      <c r="Z37" s="71">
        <v>4.4256944444444448E-3</v>
      </c>
      <c r="AA37" s="72" t="s">
        <v>201</v>
      </c>
      <c r="AB37" s="73" t="str">
        <f t="shared" ref="AB37" si="24">IF($H37="","",IF($H37&lt;180/24/3600,"Y",""))</f>
        <v>Y</v>
      </c>
      <c r="AC37" s="73" t="str">
        <f t="shared" ref="AC37" si="25">IF($O37="","",IF($O37&lt;200/24/3600,"Y",""))</f>
        <v>Y</v>
      </c>
      <c r="AD37" s="73" t="str">
        <f t="shared" ref="AD37" si="26">IF($S37="","",IF($S37&lt;225/24/3600,"Y",""))</f>
        <v/>
      </c>
      <c r="AE37" s="134" t="str">
        <f t="shared" ref="AE37" si="27">IF($W37="","",IF($W37&lt;210/24/3600,"Y",""))</f>
        <v>Y</v>
      </c>
    </row>
    <row r="38" spans="1:31" ht="15" customHeight="1" thickBot="1" x14ac:dyDescent="0.25">
      <c r="A38" s="117" t="s">
        <v>221</v>
      </c>
      <c r="B38" s="118">
        <v>18</v>
      </c>
      <c r="C38" s="118">
        <v>2006</v>
      </c>
      <c r="D38" s="119" t="s">
        <v>1</v>
      </c>
      <c r="E38" s="120"/>
      <c r="F38" s="121">
        <v>3.5034722222222216E-4</v>
      </c>
      <c r="G38" s="121">
        <v>7.9687499999999995E-4</v>
      </c>
      <c r="H38" s="121">
        <v>1.7778935185185183E-3</v>
      </c>
      <c r="I38" s="121">
        <v>3.8603009259259263E-3</v>
      </c>
      <c r="J38" s="121">
        <v>8.047569444444444E-3</v>
      </c>
      <c r="K38" s="122">
        <v>1.547662037037037E-2</v>
      </c>
      <c r="L38" s="120"/>
      <c r="M38" s="121">
        <v>4.2546296296296294E-4</v>
      </c>
      <c r="N38" s="121">
        <v>9.4560185185185188E-4</v>
      </c>
      <c r="O38" s="122">
        <v>2.0740740740740741E-3</v>
      </c>
      <c r="P38" s="120"/>
      <c r="Q38" s="121">
        <v>4.696759259259259E-4</v>
      </c>
      <c r="R38" s="125">
        <v>1.0634259259259258E-3</v>
      </c>
      <c r="S38" s="122">
        <v>2.3144675925925924E-3</v>
      </c>
      <c r="T38" s="120"/>
      <c r="U38" s="121">
        <v>4.3877314814814804E-4</v>
      </c>
      <c r="V38" s="121">
        <v>1.0806712962962962E-3</v>
      </c>
      <c r="W38" s="122"/>
      <c r="X38" s="120">
        <v>9.3981481481481477E-4</v>
      </c>
      <c r="Y38" s="162">
        <v>2.1069444444444443E-3</v>
      </c>
      <c r="Z38" s="122">
        <v>4.5590277777777773E-3</v>
      </c>
      <c r="AA38" s="123" t="s">
        <v>201</v>
      </c>
      <c r="AB38" s="124" t="str">
        <f t="shared" si="16"/>
        <v>Y</v>
      </c>
      <c r="AC38" s="124" t="str">
        <f t="shared" si="17"/>
        <v>Y</v>
      </c>
      <c r="AD38" s="124" t="str">
        <f t="shared" si="18"/>
        <v>Y</v>
      </c>
      <c r="AE38" s="131" t="str">
        <f t="shared" si="19"/>
        <v/>
      </c>
    </row>
    <row r="39" spans="1:31" ht="15" customHeight="1" x14ac:dyDescent="0.2">
      <c r="A39" s="108" t="s">
        <v>291</v>
      </c>
      <c r="B39" s="109">
        <v>20</v>
      </c>
      <c r="C39" s="109">
        <v>2005</v>
      </c>
      <c r="D39" s="110"/>
      <c r="E39" s="111"/>
      <c r="F39" s="112"/>
      <c r="G39" s="161">
        <v>1.2839120370370372E-3</v>
      </c>
      <c r="H39" s="112"/>
      <c r="I39" s="112"/>
      <c r="J39" s="112"/>
      <c r="K39" s="113"/>
      <c r="L39" s="111"/>
      <c r="M39" s="112"/>
      <c r="N39" s="112"/>
      <c r="O39" s="113"/>
      <c r="P39" s="111"/>
      <c r="Q39" s="112"/>
      <c r="R39" s="112"/>
      <c r="S39" s="113"/>
      <c r="T39" s="111"/>
      <c r="U39" s="112"/>
      <c r="V39" s="112"/>
      <c r="W39" s="113"/>
      <c r="X39" s="111"/>
      <c r="Y39" s="112"/>
      <c r="Z39" s="113"/>
      <c r="AA39" s="115"/>
      <c r="AB39" s="116" t="str">
        <f t="shared" si="16"/>
        <v/>
      </c>
      <c r="AC39" s="116" t="str">
        <f t="shared" si="17"/>
        <v/>
      </c>
      <c r="AD39" s="116" t="str">
        <f t="shared" si="18"/>
        <v/>
      </c>
      <c r="AE39" s="129" t="str">
        <f t="shared" si="19"/>
        <v/>
      </c>
    </row>
    <row r="40" spans="1:31" ht="15" customHeight="1" x14ac:dyDescent="0.2">
      <c r="A40" s="97" t="s">
        <v>86</v>
      </c>
      <c r="B40" s="98">
        <v>25</v>
      </c>
      <c r="C40" s="98">
        <v>1999</v>
      </c>
      <c r="D40" s="99" t="s">
        <v>1</v>
      </c>
      <c r="E40" s="100"/>
      <c r="F40" s="151"/>
      <c r="G40" s="151">
        <v>1.3143518518518519E-3</v>
      </c>
      <c r="H40" s="151"/>
      <c r="I40" s="101"/>
      <c r="J40" s="151"/>
      <c r="K40" s="152"/>
      <c r="L40" s="100"/>
      <c r="M40" s="151"/>
      <c r="N40" s="151"/>
      <c r="O40" s="152"/>
      <c r="P40" s="100"/>
      <c r="Q40" s="151"/>
      <c r="R40" s="151">
        <v>1.5284722222222221E-3</v>
      </c>
      <c r="S40" s="152"/>
      <c r="T40" s="100"/>
      <c r="U40" s="151"/>
      <c r="V40" s="151"/>
      <c r="W40" s="152"/>
      <c r="X40" s="153"/>
      <c r="Y40" s="151"/>
      <c r="Z40" s="152"/>
      <c r="AA40" s="105"/>
      <c r="AB40" s="106"/>
      <c r="AC40" s="106"/>
      <c r="AD40" s="106"/>
      <c r="AE40" s="130"/>
    </row>
    <row r="41" spans="1:31" ht="15" customHeight="1" thickBot="1" x14ac:dyDescent="0.25">
      <c r="A41" s="117" t="s">
        <v>290</v>
      </c>
      <c r="B41" s="118">
        <v>29</v>
      </c>
      <c r="C41" s="118">
        <v>1995</v>
      </c>
      <c r="D41" s="119"/>
      <c r="E41" s="120"/>
      <c r="F41" s="121"/>
      <c r="G41" s="163">
        <v>1.4408564814814813E-3</v>
      </c>
      <c r="H41" s="121"/>
      <c r="I41" s="121"/>
      <c r="J41" s="121"/>
      <c r="K41" s="122"/>
      <c r="L41" s="120"/>
      <c r="M41" s="121"/>
      <c r="N41" s="121"/>
      <c r="O41" s="122"/>
      <c r="P41" s="120"/>
      <c r="Q41" s="121"/>
      <c r="R41" s="121"/>
      <c r="S41" s="122"/>
      <c r="T41" s="120"/>
      <c r="U41" s="121"/>
      <c r="V41" s="121"/>
      <c r="W41" s="122"/>
      <c r="X41" s="120"/>
      <c r="Y41" s="121"/>
      <c r="Z41" s="122"/>
      <c r="AA41" s="123"/>
      <c r="AB41" s="124" t="str">
        <f t="shared" si="16"/>
        <v/>
      </c>
      <c r="AC41" s="124" t="str">
        <f t="shared" si="17"/>
        <v/>
      </c>
      <c r="AD41" s="124" t="str">
        <f t="shared" si="18"/>
        <v/>
      </c>
      <c r="AE41" s="131" t="str">
        <f t="shared" si="19"/>
        <v/>
      </c>
    </row>
    <row r="42" spans="1:31" ht="15" customHeight="1" x14ac:dyDescent="0.2">
      <c r="A42" s="108" t="s">
        <v>243</v>
      </c>
      <c r="B42" s="109">
        <v>40</v>
      </c>
      <c r="C42" s="109">
        <v>1984</v>
      </c>
      <c r="D42" s="110" t="s">
        <v>1</v>
      </c>
      <c r="E42" s="111"/>
      <c r="F42" s="112">
        <v>3.9479166666666666E-4</v>
      </c>
      <c r="G42" s="112">
        <v>8.7789351851851841E-4</v>
      </c>
      <c r="H42" s="112">
        <v>1.9672453703703705E-3</v>
      </c>
      <c r="I42" s="112">
        <v>4.2134259259259252E-3</v>
      </c>
      <c r="J42" s="112">
        <v>8.6064814814814806E-3</v>
      </c>
      <c r="K42" s="113"/>
      <c r="L42" s="111"/>
      <c r="M42" s="112">
        <v>4.7268518518518525E-4</v>
      </c>
      <c r="N42" s="112">
        <v>1.0289351851851852E-3</v>
      </c>
      <c r="O42" s="113">
        <v>2.2162037037037033E-3</v>
      </c>
      <c r="P42" s="111"/>
      <c r="Q42" s="112">
        <v>5.8009259259259255E-4</v>
      </c>
      <c r="R42" s="112"/>
      <c r="S42" s="113"/>
      <c r="T42" s="111"/>
      <c r="U42" s="112">
        <v>4.3668981481481477E-4</v>
      </c>
      <c r="V42" s="112">
        <v>1.0245370370370371E-3</v>
      </c>
      <c r="W42" s="113"/>
      <c r="X42" s="111">
        <v>1.0131944444444444E-3</v>
      </c>
      <c r="Y42" s="112">
        <v>2.2222222222222222E-3</v>
      </c>
      <c r="Z42" s="113"/>
      <c r="AA42" s="115"/>
      <c r="AB42" s="116" t="str">
        <f t="shared" si="16"/>
        <v>Y</v>
      </c>
      <c r="AC42" s="116" t="str">
        <f t="shared" si="17"/>
        <v>Y</v>
      </c>
      <c r="AD42" s="116" t="str">
        <f t="shared" si="18"/>
        <v/>
      </c>
      <c r="AE42" s="129" t="str">
        <f t="shared" si="19"/>
        <v/>
      </c>
    </row>
    <row r="43" spans="1:31" ht="15" customHeight="1" x14ac:dyDescent="0.2">
      <c r="A43" s="97" t="s">
        <v>113</v>
      </c>
      <c r="B43" s="98">
        <v>54</v>
      </c>
      <c r="C43" s="98">
        <v>1970</v>
      </c>
      <c r="D43" s="99" t="s">
        <v>1</v>
      </c>
      <c r="E43" s="100"/>
      <c r="F43" s="151">
        <v>4.2071759259259259E-4</v>
      </c>
      <c r="G43" s="151">
        <v>1.0280092592592591E-3</v>
      </c>
      <c r="H43" s="101"/>
      <c r="I43" s="151"/>
      <c r="J43" s="101"/>
      <c r="K43" s="102"/>
      <c r="L43" s="100"/>
      <c r="M43" s="151"/>
      <c r="N43" s="151"/>
      <c r="O43" s="152"/>
      <c r="P43" s="100"/>
      <c r="Q43" s="151"/>
      <c r="R43" s="151">
        <v>1.3785879629629632E-3</v>
      </c>
      <c r="S43" s="102"/>
      <c r="T43" s="100"/>
      <c r="U43" s="151"/>
      <c r="V43" s="151">
        <v>1.3877314814814813E-3</v>
      </c>
      <c r="W43" s="152">
        <v>2.9971064814814812E-3</v>
      </c>
      <c r="X43" s="153"/>
      <c r="Y43" s="101"/>
      <c r="Z43" s="152">
        <v>5.7481481481481481E-3</v>
      </c>
      <c r="AA43" s="105"/>
      <c r="AB43" s="106" t="str">
        <f t="shared" si="16"/>
        <v/>
      </c>
      <c r="AC43" s="106" t="str">
        <f t="shared" si="17"/>
        <v/>
      </c>
      <c r="AD43" s="106" t="str">
        <f t="shared" si="18"/>
        <v/>
      </c>
      <c r="AE43" s="130" t="str">
        <f t="shared" si="19"/>
        <v/>
      </c>
    </row>
    <row r="44" spans="1:31" ht="15" customHeight="1" thickBot="1" x14ac:dyDescent="0.25">
      <c r="A44" s="117" t="s">
        <v>202</v>
      </c>
      <c r="B44" s="118">
        <v>60</v>
      </c>
      <c r="C44" s="118">
        <v>1964</v>
      </c>
      <c r="D44" s="119" t="s">
        <v>1</v>
      </c>
      <c r="E44" s="120"/>
      <c r="F44" s="164">
        <v>4.8449074074074074E-4</v>
      </c>
      <c r="G44" s="164">
        <v>1.062152777777778E-3</v>
      </c>
      <c r="H44" s="164">
        <v>2.3047453703703702E-3</v>
      </c>
      <c r="I44" s="164">
        <v>4.9171296296296298E-3</v>
      </c>
      <c r="J44" s="164">
        <v>1.0155324074074075E-2</v>
      </c>
      <c r="K44" s="165">
        <v>1.9365509259259259E-2</v>
      </c>
      <c r="L44" s="120"/>
      <c r="M44" s="164">
        <v>5.5613425925925926E-4</v>
      </c>
      <c r="N44" s="164">
        <v>1.2362268518518519E-3</v>
      </c>
      <c r="O44" s="165">
        <v>2.6226851851851849E-3</v>
      </c>
      <c r="P44" s="120"/>
      <c r="Q44" s="164">
        <v>6.6377314814814814E-4</v>
      </c>
      <c r="R44" s="164"/>
      <c r="S44" s="165">
        <v>3.078356481481481E-3</v>
      </c>
      <c r="T44" s="120"/>
      <c r="U44" s="164">
        <v>6.6261574074074074E-4</v>
      </c>
      <c r="V44" s="121"/>
      <c r="W44" s="122"/>
      <c r="X44" s="166">
        <v>1.2687499999999999E-3</v>
      </c>
      <c r="Y44" s="164">
        <v>2.7402777777777777E-3</v>
      </c>
      <c r="Z44" s="122"/>
      <c r="AA44" s="123"/>
      <c r="AB44" s="124"/>
      <c r="AC44" s="124"/>
      <c r="AD44" s="124"/>
      <c r="AE44" s="131"/>
    </row>
    <row r="45" spans="1:31" ht="15" customHeight="1" thickBot="1" x14ac:dyDescent="0.25">
      <c r="A45" s="92" t="s">
        <v>87</v>
      </c>
      <c r="B45" s="38">
        <v>69</v>
      </c>
      <c r="C45" s="38">
        <v>1956</v>
      </c>
      <c r="D45" s="48" t="s">
        <v>1</v>
      </c>
      <c r="E45" s="150"/>
      <c r="F45" s="44">
        <v>5.608796296296296E-4</v>
      </c>
      <c r="G45" s="67">
        <v>1.3186342592592594E-3</v>
      </c>
      <c r="H45" s="44">
        <v>2.8234953703703703E-3</v>
      </c>
      <c r="I45" s="44">
        <v>5.7781249999999994E-3</v>
      </c>
      <c r="J45" s="44">
        <v>1.1711111111111111E-2</v>
      </c>
      <c r="K45" s="54">
        <v>2.259224537037037E-2</v>
      </c>
      <c r="L45" s="150"/>
      <c r="M45" s="44">
        <v>6.5138888888888896E-4</v>
      </c>
      <c r="N45" s="44">
        <v>1.3696759259259259E-3</v>
      </c>
      <c r="O45" s="54">
        <v>3.0863425925925932E-3</v>
      </c>
      <c r="P45" s="150"/>
      <c r="Q45" s="39"/>
      <c r="R45" s="39"/>
      <c r="S45" s="52"/>
      <c r="T45" s="150"/>
      <c r="U45" s="39"/>
      <c r="V45" s="39"/>
      <c r="W45" s="52"/>
      <c r="X45" s="169">
        <v>1.4879629629629629E-3</v>
      </c>
      <c r="Y45" s="39"/>
      <c r="Z45" s="52"/>
      <c r="AA45" s="57"/>
      <c r="AB45" s="40"/>
      <c r="AC45" s="40"/>
      <c r="AD45" s="40"/>
      <c r="AE45" s="128"/>
    </row>
    <row r="46" spans="1:31" ht="15" customHeight="1" thickBot="1" x14ac:dyDescent="0.25">
      <c r="A46" s="89" t="s">
        <v>85</v>
      </c>
      <c r="B46" s="3" t="s">
        <v>0</v>
      </c>
      <c r="C46" s="4" t="s">
        <v>132</v>
      </c>
      <c r="D46" s="45" t="s">
        <v>2</v>
      </c>
      <c r="E46" s="167" t="s">
        <v>21</v>
      </c>
      <c r="F46" s="5" t="s">
        <v>22</v>
      </c>
      <c r="G46" s="5" t="s">
        <v>6</v>
      </c>
      <c r="H46" s="5" t="s">
        <v>7</v>
      </c>
      <c r="I46" s="5" t="s">
        <v>8</v>
      </c>
      <c r="J46" s="5" t="s">
        <v>9</v>
      </c>
      <c r="K46" s="49" t="s">
        <v>10</v>
      </c>
      <c r="L46" s="168" t="s">
        <v>23</v>
      </c>
      <c r="M46" s="5" t="s">
        <v>24</v>
      </c>
      <c r="N46" s="5" t="s">
        <v>11</v>
      </c>
      <c r="O46" s="49" t="s">
        <v>12</v>
      </c>
      <c r="P46" s="168" t="s">
        <v>13</v>
      </c>
      <c r="Q46" s="5" t="s">
        <v>14</v>
      </c>
      <c r="R46" s="5" t="s">
        <v>15</v>
      </c>
      <c r="S46" s="49" t="s">
        <v>16</v>
      </c>
      <c r="T46" s="168" t="s">
        <v>17</v>
      </c>
      <c r="U46" s="5" t="s">
        <v>18</v>
      </c>
      <c r="V46" s="5" t="s">
        <v>19</v>
      </c>
      <c r="W46" s="49" t="s">
        <v>20</v>
      </c>
      <c r="X46" s="168" t="s">
        <v>3</v>
      </c>
      <c r="Y46" s="5" t="s">
        <v>4</v>
      </c>
      <c r="Z46" s="49" t="s">
        <v>5</v>
      </c>
      <c r="AA46" s="29">
        <v>15</v>
      </c>
      <c r="AB46" s="29" t="s">
        <v>189</v>
      </c>
      <c r="AC46" s="5" t="s">
        <v>191</v>
      </c>
      <c r="AD46" s="5" t="s">
        <v>192</v>
      </c>
      <c r="AE46" s="49" t="s">
        <v>190</v>
      </c>
    </row>
    <row r="47" spans="1:31" ht="18" customHeight="1" x14ac:dyDescent="0.2">
      <c r="A47" s="1"/>
      <c r="B47" s="23"/>
      <c r="C47" s="24"/>
      <c r="D47" s="2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30"/>
    </row>
    <row r="48" spans="1:31" ht="15" customHeight="1" x14ac:dyDescent="0.2">
      <c r="A48" s="177">
        <v>45658</v>
      </c>
      <c r="B48" s="177"/>
      <c r="C48" s="177"/>
      <c r="D48" s="178"/>
      <c r="E48" s="27">
        <v>6.9432870370370362E-4</v>
      </c>
      <c r="F48" s="25" t="s">
        <v>114</v>
      </c>
      <c r="G48" s="25"/>
      <c r="H48" s="6">
        <v>6.9432870370370362E-4</v>
      </c>
      <c r="I48" s="25" t="s">
        <v>148</v>
      </c>
      <c r="J48" s="25"/>
      <c r="K48" s="23"/>
      <c r="L48" s="27">
        <v>6.9432870370370362E-4</v>
      </c>
      <c r="M48" s="25" t="s">
        <v>114</v>
      </c>
      <c r="N48" s="25"/>
      <c r="O48" s="6">
        <v>6.9432870370370362E-4</v>
      </c>
      <c r="P48" s="25" t="s">
        <v>148</v>
      </c>
      <c r="Q48" s="25"/>
      <c r="R48" s="23"/>
      <c r="S48" s="23"/>
      <c r="T48" s="27">
        <v>6.9432870370370362E-4</v>
      </c>
      <c r="U48" s="25" t="s">
        <v>114</v>
      </c>
      <c r="V48" s="25"/>
      <c r="W48" s="6">
        <v>6.9432870370370362E-4</v>
      </c>
      <c r="X48" s="25" t="s">
        <v>148</v>
      </c>
      <c r="Y48" s="25"/>
      <c r="Z48" s="23"/>
      <c r="AA48" s="31"/>
    </row>
    <row r="49" spans="1:27" ht="6" customHeight="1" thickBot="1" x14ac:dyDescent="0.25">
      <c r="A49" s="1"/>
      <c r="B49" s="23"/>
      <c r="C49" s="24"/>
      <c r="D49" s="2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32"/>
    </row>
    <row r="50" spans="1:27" ht="15" customHeight="1" thickTop="1" thickBot="1" x14ac:dyDescent="0.25">
      <c r="A50" s="1"/>
      <c r="B50" s="23"/>
      <c r="C50" s="24"/>
      <c r="D50" s="24"/>
      <c r="E50" s="8">
        <v>6.9432870370370362E-4</v>
      </c>
      <c r="F50" s="25" t="s">
        <v>140</v>
      </c>
      <c r="G50" s="25"/>
      <c r="H50" s="7">
        <v>6.9432870370370362E-4</v>
      </c>
      <c r="I50" s="25" t="s">
        <v>141</v>
      </c>
      <c r="J50" s="25"/>
      <c r="K50" s="23"/>
      <c r="L50" s="8">
        <v>6.9432870370370362E-4</v>
      </c>
      <c r="M50" s="25" t="s">
        <v>140</v>
      </c>
      <c r="N50" s="25"/>
      <c r="O50" s="7">
        <v>6.9432870370370362E-4</v>
      </c>
      <c r="P50" s="25" t="s">
        <v>141</v>
      </c>
      <c r="Q50" s="25"/>
      <c r="R50" s="23"/>
      <c r="S50" s="23"/>
      <c r="T50" s="8">
        <v>6.9432870370370362E-4</v>
      </c>
      <c r="U50" s="25" t="s">
        <v>140</v>
      </c>
      <c r="V50" s="25"/>
      <c r="W50" s="7">
        <v>6.9432870370370362E-4</v>
      </c>
      <c r="X50" s="25" t="s">
        <v>141</v>
      </c>
      <c r="Y50" s="25"/>
      <c r="Z50" s="23"/>
    </row>
    <row r="51" spans="1:27" ht="6" customHeight="1" thickTop="1" x14ac:dyDescent="0.2">
      <c r="A51" s="1"/>
      <c r="B51" s="23"/>
      <c r="C51" s="24"/>
      <c r="D51" s="2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7" ht="15" customHeight="1" x14ac:dyDescent="0.2">
      <c r="A52" s="1"/>
      <c r="B52" s="23"/>
      <c r="C52" s="24"/>
      <c r="D52" s="24"/>
      <c r="E52" s="9">
        <v>6.9432870370370362E-4</v>
      </c>
      <c r="F52" s="25" t="s">
        <v>146</v>
      </c>
      <c r="H52" s="28">
        <v>6.9432870370370362E-4</v>
      </c>
      <c r="I52" s="25" t="s">
        <v>147</v>
      </c>
      <c r="K52" s="23"/>
      <c r="L52" s="9">
        <v>6.9432870370370362E-4</v>
      </c>
      <c r="M52" s="25" t="s">
        <v>146</v>
      </c>
      <c r="O52" s="28">
        <v>6.9432870370370362E-4</v>
      </c>
      <c r="P52" s="25" t="s">
        <v>147</v>
      </c>
      <c r="R52" s="23"/>
      <c r="S52" s="23"/>
      <c r="T52" s="9">
        <v>6.9432870370370362E-4</v>
      </c>
      <c r="U52" s="25" t="s">
        <v>146</v>
      </c>
      <c r="W52" s="28">
        <v>6.9432870370370362E-4</v>
      </c>
      <c r="X52" s="25" t="s">
        <v>147</v>
      </c>
      <c r="Z52" s="23"/>
    </row>
  </sheetData>
  <mergeCells count="2">
    <mergeCell ref="A48:D48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E51"/>
  <sheetViews>
    <sheetView zoomScaleNormal="100" zoomScaleSheetLayoutView="75" workbookViewId="0">
      <pane xSplit="4" ySplit="3" topLeftCell="E19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40" sqref="A40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16384" width="9.7109375" style="1"/>
  </cols>
  <sheetData>
    <row r="1" spans="1:31" s="18" customFormat="1" ht="18.75" x14ac:dyDescent="0.2">
      <c r="A1" s="10">
        <v>45845</v>
      </c>
      <c r="B1" s="2"/>
      <c r="C1" s="11"/>
      <c r="D1" s="11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2"/>
      <c r="X1" s="16"/>
      <c r="Y1" s="17"/>
      <c r="Z1" s="2"/>
    </row>
    <row r="2" spans="1:31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79" t="s">
        <v>193</v>
      </c>
      <c r="AB2" s="179"/>
      <c r="AC2" s="179"/>
      <c r="AD2" s="179"/>
      <c r="AE2" s="179"/>
    </row>
    <row r="3" spans="1:31" ht="15" customHeight="1" thickBot="1" x14ac:dyDescent="0.25">
      <c r="A3" s="171" t="s">
        <v>85</v>
      </c>
      <c r="B3" s="5" t="s">
        <v>0</v>
      </c>
      <c r="C3" s="22" t="s">
        <v>132</v>
      </c>
      <c r="D3" s="58" t="s">
        <v>2</v>
      </c>
      <c r="E3" s="168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9" t="s">
        <v>10</v>
      </c>
      <c r="L3" s="168" t="s">
        <v>23</v>
      </c>
      <c r="M3" s="5" t="s">
        <v>24</v>
      </c>
      <c r="N3" s="5" t="s">
        <v>11</v>
      </c>
      <c r="O3" s="49" t="s">
        <v>12</v>
      </c>
      <c r="P3" s="168" t="s">
        <v>13</v>
      </c>
      <c r="Q3" s="5" t="s">
        <v>14</v>
      </c>
      <c r="R3" s="5" t="s">
        <v>15</v>
      </c>
      <c r="S3" s="49" t="s">
        <v>16</v>
      </c>
      <c r="T3" s="168" t="s">
        <v>17</v>
      </c>
      <c r="U3" s="5" t="s">
        <v>18</v>
      </c>
      <c r="V3" s="5" t="s">
        <v>19</v>
      </c>
      <c r="W3" s="49" t="s">
        <v>20</v>
      </c>
      <c r="X3" s="168" t="s">
        <v>3</v>
      </c>
      <c r="Y3" s="5" t="s">
        <v>4</v>
      </c>
      <c r="Z3" s="4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49" t="s">
        <v>190</v>
      </c>
    </row>
    <row r="4" spans="1:31" customFormat="1" ht="15" customHeight="1" x14ac:dyDescent="0.2">
      <c r="A4" s="135" t="s">
        <v>286</v>
      </c>
      <c r="B4" s="136">
        <v>7</v>
      </c>
      <c r="C4" s="136">
        <v>2017</v>
      </c>
      <c r="D4" s="137"/>
      <c r="E4" s="138">
        <v>3.972222222222222E-4</v>
      </c>
      <c r="F4" s="140"/>
      <c r="G4" s="140"/>
      <c r="H4" s="140"/>
      <c r="I4" s="140"/>
      <c r="J4" s="140"/>
      <c r="K4" s="141"/>
      <c r="L4" s="138"/>
      <c r="M4" s="140"/>
      <c r="N4" s="140"/>
      <c r="O4" s="141"/>
      <c r="P4" s="138"/>
      <c r="Q4" s="140"/>
      <c r="R4" s="140"/>
      <c r="S4" s="141"/>
      <c r="T4" s="138"/>
      <c r="U4" s="140"/>
      <c r="V4" s="140"/>
      <c r="W4" s="141"/>
      <c r="X4" s="138"/>
      <c r="Y4" s="140"/>
      <c r="Z4" s="141"/>
      <c r="AA4" s="142"/>
      <c r="AB4" s="143" t="str">
        <f>IF($H4="","",IF($H4&lt;180/24/3600,"Y",""))</f>
        <v/>
      </c>
      <c r="AC4" s="143" t="str">
        <f>IF($O4="","",IF($O4&lt;200/24/3600,"Y",""))</f>
        <v/>
      </c>
      <c r="AD4" s="143" t="str">
        <f>IF($S4="","",IF($S4&lt;225/24/3600,"Y",""))</f>
        <v/>
      </c>
      <c r="AE4" s="144" t="str">
        <f>IF($W4="","",IF($W4&lt;210/24/3600,"Y",""))</f>
        <v/>
      </c>
    </row>
    <row r="5" spans="1:31" customFormat="1" ht="15" customHeight="1" thickBot="1" x14ac:dyDescent="0.25">
      <c r="A5" s="91" t="s">
        <v>295</v>
      </c>
      <c r="B5" s="41">
        <v>8</v>
      </c>
      <c r="C5" s="41">
        <v>2017</v>
      </c>
      <c r="D5" s="47"/>
      <c r="E5" s="154"/>
      <c r="F5" s="61">
        <v>7.7280092592592591E-4</v>
      </c>
      <c r="G5" s="42"/>
      <c r="H5" s="42"/>
      <c r="I5" s="42"/>
      <c r="J5" s="42"/>
      <c r="K5" s="51"/>
      <c r="L5" s="154"/>
      <c r="M5" s="61">
        <v>7.4293981481481476E-4</v>
      </c>
      <c r="N5" s="42"/>
      <c r="O5" s="51"/>
      <c r="P5" s="154"/>
      <c r="Q5" s="42"/>
      <c r="R5" s="42"/>
      <c r="S5" s="51"/>
      <c r="T5" s="154"/>
      <c r="U5" s="42"/>
      <c r="V5" s="42"/>
      <c r="W5" s="51"/>
      <c r="X5" s="154"/>
      <c r="Y5" s="42"/>
      <c r="Z5" s="51"/>
      <c r="AA5" s="56"/>
      <c r="AB5" s="43" t="str">
        <f t="shared" ref="AB5:AB32" si="0">IF($H5="","",IF($H5&lt;175/24/3600,"Y",""))</f>
        <v/>
      </c>
      <c r="AC5" s="43" t="str">
        <f t="shared" ref="AC5:AC32" si="1">IF($O5="","",IF($O5&lt;195/24/3600,"Y",""))</f>
        <v/>
      </c>
      <c r="AD5" s="43" t="str">
        <f t="shared" ref="AD5:AD32" si="2">IF($S5="","",IF($S5&lt;220/24/3600,"Y",""))</f>
        <v/>
      </c>
      <c r="AE5" s="127" t="str">
        <f t="shared" ref="AE5:AE32" si="3">IF($W5="","",IF($W5&lt;205/24/3600,"Y",""))</f>
        <v/>
      </c>
    </row>
    <row r="6" spans="1:31" customFormat="1" ht="15" customHeight="1" x14ac:dyDescent="0.2">
      <c r="A6" s="92" t="s">
        <v>255</v>
      </c>
      <c r="B6" s="38">
        <v>8</v>
      </c>
      <c r="C6" s="38">
        <v>2016</v>
      </c>
      <c r="D6" s="48"/>
      <c r="E6" s="150">
        <v>3.400462962962963E-4</v>
      </c>
      <c r="F6" s="62">
        <v>7.519675925925926E-4</v>
      </c>
      <c r="G6" s="39"/>
      <c r="H6" s="39"/>
      <c r="I6" s="39"/>
      <c r="J6" s="39"/>
      <c r="K6" s="52"/>
      <c r="L6" s="150">
        <v>3.2939814814814816E-4</v>
      </c>
      <c r="M6" s="39">
        <v>6.9710648148148149E-4</v>
      </c>
      <c r="N6" s="39"/>
      <c r="O6" s="52"/>
      <c r="P6" s="150"/>
      <c r="Q6" s="39"/>
      <c r="R6" s="39"/>
      <c r="S6" s="52"/>
      <c r="T6" s="150">
        <v>3.8541666666666667E-4</v>
      </c>
      <c r="U6" s="39"/>
      <c r="V6" s="39"/>
      <c r="W6" s="52"/>
      <c r="X6" s="150"/>
      <c r="Y6" s="39"/>
      <c r="Z6" s="52"/>
      <c r="AA6" s="57"/>
      <c r="AB6" s="40" t="str">
        <f>IF($H6="","",IF($H6&lt;175/24/3600,"Y",""))</f>
        <v/>
      </c>
      <c r="AC6" s="40" t="str">
        <f>IF($O6="","",IF($O6&lt;195/24/3600,"Y",""))</f>
        <v/>
      </c>
      <c r="AD6" s="40" t="str">
        <f>IF($S6="","",IF($S6&lt;220/24/3600,"Y",""))</f>
        <v/>
      </c>
      <c r="AE6" s="128" t="str">
        <f>IF($W6="","",IF($W6&lt;205/24/3600,"Y",""))</f>
        <v/>
      </c>
    </row>
    <row r="7" spans="1:31" customFormat="1" ht="15" customHeight="1" x14ac:dyDescent="0.2">
      <c r="A7" s="90" t="s">
        <v>294</v>
      </c>
      <c r="B7" s="34">
        <v>8</v>
      </c>
      <c r="C7" s="34">
        <v>2016</v>
      </c>
      <c r="D7" s="46"/>
      <c r="E7" s="145"/>
      <c r="F7" s="63">
        <v>6.6076388888888901E-4</v>
      </c>
      <c r="G7" s="35"/>
      <c r="H7" s="35"/>
      <c r="I7" s="35"/>
      <c r="J7" s="35"/>
      <c r="K7" s="50"/>
      <c r="L7" s="145"/>
      <c r="M7" s="63">
        <v>8.8356481481481489E-4</v>
      </c>
      <c r="N7" s="35"/>
      <c r="O7" s="50"/>
      <c r="P7" s="145"/>
      <c r="Q7" s="35"/>
      <c r="R7" s="35"/>
      <c r="S7" s="50"/>
      <c r="T7" s="145"/>
      <c r="U7" s="35"/>
      <c r="V7" s="35"/>
      <c r="W7" s="50"/>
      <c r="X7" s="145"/>
      <c r="Y7" s="35"/>
      <c r="Z7" s="50"/>
      <c r="AA7" s="55"/>
      <c r="AB7" s="36" t="str">
        <f t="shared" si="0"/>
        <v/>
      </c>
      <c r="AC7" s="36" t="str">
        <f t="shared" si="1"/>
        <v/>
      </c>
      <c r="AD7" s="36" t="str">
        <f t="shared" si="2"/>
        <v/>
      </c>
      <c r="AE7" s="126" t="str">
        <f t="shared" si="3"/>
        <v/>
      </c>
    </row>
    <row r="8" spans="1:31" customFormat="1" ht="15" customHeight="1" thickBot="1" x14ac:dyDescent="0.25">
      <c r="A8" s="91" t="s">
        <v>262</v>
      </c>
      <c r="B8" s="41">
        <v>8</v>
      </c>
      <c r="C8" s="41">
        <v>2016</v>
      </c>
      <c r="D8" s="47"/>
      <c r="E8" s="154">
        <v>4.0509259259259258E-4</v>
      </c>
      <c r="F8" s="42"/>
      <c r="G8" s="42"/>
      <c r="H8" s="42"/>
      <c r="I8" s="42"/>
      <c r="J8" s="42"/>
      <c r="K8" s="51"/>
      <c r="L8" s="154"/>
      <c r="M8" s="42"/>
      <c r="N8" s="42"/>
      <c r="O8" s="51"/>
      <c r="P8" s="154"/>
      <c r="Q8" s="42"/>
      <c r="R8" s="42"/>
      <c r="S8" s="51"/>
      <c r="T8" s="154"/>
      <c r="U8" s="42"/>
      <c r="V8" s="42"/>
      <c r="W8" s="51"/>
      <c r="X8" s="154"/>
      <c r="Y8" s="42"/>
      <c r="Z8" s="51"/>
      <c r="AA8" s="56"/>
      <c r="AB8" s="43" t="str">
        <f t="shared" si="0"/>
        <v/>
      </c>
      <c r="AC8" s="43" t="str">
        <f t="shared" si="1"/>
        <v/>
      </c>
      <c r="AD8" s="43" t="str">
        <f t="shared" si="2"/>
        <v/>
      </c>
      <c r="AE8" s="127" t="str">
        <f t="shared" si="3"/>
        <v/>
      </c>
    </row>
    <row r="9" spans="1:31" customFormat="1" ht="15" customHeight="1" x14ac:dyDescent="0.2">
      <c r="A9" s="92" t="s">
        <v>275</v>
      </c>
      <c r="B9" s="38">
        <v>9</v>
      </c>
      <c r="C9" s="38">
        <v>2016</v>
      </c>
      <c r="D9" s="48"/>
      <c r="E9" s="150">
        <v>3.5636574074074075E-4</v>
      </c>
      <c r="F9" s="39"/>
      <c r="G9" s="39"/>
      <c r="H9" s="39"/>
      <c r="I9" s="39"/>
      <c r="J9" s="39"/>
      <c r="K9" s="52"/>
      <c r="L9" s="150">
        <v>4.2789351851851848E-4</v>
      </c>
      <c r="M9" s="39"/>
      <c r="N9" s="39"/>
      <c r="O9" s="52"/>
      <c r="P9" s="150"/>
      <c r="Q9" s="39"/>
      <c r="R9" s="39"/>
      <c r="S9" s="52"/>
      <c r="T9" s="150"/>
      <c r="U9" s="39"/>
      <c r="V9" s="39"/>
      <c r="W9" s="52"/>
      <c r="X9" s="150"/>
      <c r="Y9" s="39"/>
      <c r="Z9" s="52"/>
      <c r="AA9" s="57"/>
      <c r="AB9" s="40" t="str">
        <f t="shared" si="0"/>
        <v/>
      </c>
      <c r="AC9" s="40" t="str">
        <f t="shared" si="1"/>
        <v/>
      </c>
      <c r="AD9" s="40" t="str">
        <f t="shared" si="2"/>
        <v/>
      </c>
      <c r="AE9" s="128" t="str">
        <f t="shared" si="3"/>
        <v/>
      </c>
    </row>
    <row r="10" spans="1:31" customFormat="1" ht="15" customHeight="1" x14ac:dyDescent="0.2">
      <c r="A10" s="90" t="s">
        <v>276</v>
      </c>
      <c r="B10" s="34">
        <v>9</v>
      </c>
      <c r="C10" s="34">
        <v>2016</v>
      </c>
      <c r="D10" s="46"/>
      <c r="E10" s="145">
        <v>4.0983796296296292E-4</v>
      </c>
      <c r="F10" s="35"/>
      <c r="G10" s="35"/>
      <c r="H10" s="35"/>
      <c r="I10" s="35"/>
      <c r="J10" s="35"/>
      <c r="K10" s="50"/>
      <c r="L10" s="145">
        <v>5.6631944444444438E-4</v>
      </c>
      <c r="M10" s="35"/>
      <c r="N10" s="35"/>
      <c r="O10" s="50"/>
      <c r="P10" s="145"/>
      <c r="Q10" s="35"/>
      <c r="R10" s="35"/>
      <c r="S10" s="50"/>
      <c r="T10" s="145"/>
      <c r="U10" s="35"/>
      <c r="V10" s="35"/>
      <c r="W10" s="50"/>
      <c r="X10" s="145"/>
      <c r="Y10" s="35"/>
      <c r="Z10" s="50"/>
      <c r="AA10" s="55"/>
      <c r="AB10" s="36" t="str">
        <f t="shared" si="0"/>
        <v/>
      </c>
      <c r="AC10" s="36" t="str">
        <f t="shared" si="1"/>
        <v/>
      </c>
      <c r="AD10" s="36" t="str">
        <f t="shared" si="2"/>
        <v/>
      </c>
      <c r="AE10" s="126" t="str">
        <f t="shared" si="3"/>
        <v/>
      </c>
    </row>
    <row r="11" spans="1:31" customFormat="1" ht="15" customHeight="1" thickBot="1" x14ac:dyDescent="0.25">
      <c r="A11" s="91" t="s">
        <v>285</v>
      </c>
      <c r="B11" s="41">
        <v>9</v>
      </c>
      <c r="C11" s="41">
        <v>2016</v>
      </c>
      <c r="D11" s="47"/>
      <c r="E11" s="154">
        <v>3.383101851851852E-4</v>
      </c>
      <c r="F11" s="65">
        <v>6.8287037037037047E-4</v>
      </c>
      <c r="G11" s="42"/>
      <c r="H11" s="42"/>
      <c r="I11" s="42"/>
      <c r="J11" s="42"/>
      <c r="K11" s="51"/>
      <c r="L11" s="154">
        <v>3.8101851851851854E-4</v>
      </c>
      <c r="M11" s="65">
        <v>7.1979166666666665E-4</v>
      </c>
      <c r="N11" s="42"/>
      <c r="O11" s="51"/>
      <c r="P11" s="154"/>
      <c r="Q11" s="42"/>
      <c r="R11" s="42"/>
      <c r="S11" s="51"/>
      <c r="T11" s="154">
        <v>3.8865740740740739E-4</v>
      </c>
      <c r="U11" s="42"/>
      <c r="V11" s="42"/>
      <c r="W11" s="51"/>
      <c r="X11" s="154"/>
      <c r="Y11" s="42"/>
      <c r="Z11" s="51"/>
      <c r="AA11" s="56"/>
      <c r="AB11" s="43" t="str">
        <f t="shared" ref="AB11" si="4">IF($H11="","",IF($H11&lt;180/24/3600,"Y",""))</f>
        <v/>
      </c>
      <c r="AC11" s="43" t="str">
        <f t="shared" ref="AC11" si="5">IF($O11="","",IF($O11&lt;200/24/3600,"Y",""))</f>
        <v/>
      </c>
      <c r="AD11" s="43" t="str">
        <f t="shared" ref="AD11" si="6">IF($S11="","",IF($S11&lt;225/24/3600,"Y",""))</f>
        <v/>
      </c>
      <c r="AE11" s="127" t="str">
        <f t="shared" ref="AE11" si="7">IF($W11="","",IF($W11&lt;210/24/3600,"Y",""))</f>
        <v/>
      </c>
    </row>
    <row r="12" spans="1:31" customFormat="1" ht="15" customHeight="1" x14ac:dyDescent="0.2">
      <c r="A12" s="92" t="s">
        <v>252</v>
      </c>
      <c r="B12" s="38">
        <v>10</v>
      </c>
      <c r="C12" s="38">
        <v>2015</v>
      </c>
      <c r="D12" s="48"/>
      <c r="E12" s="150">
        <v>2.6828703703703704E-4</v>
      </c>
      <c r="F12" s="39">
        <v>6.6354166666666666E-4</v>
      </c>
      <c r="G12" s="39"/>
      <c r="H12" s="39"/>
      <c r="I12" s="39"/>
      <c r="J12" s="39"/>
      <c r="K12" s="52"/>
      <c r="L12" s="150">
        <v>3.0960648148148145E-4</v>
      </c>
      <c r="M12" s="39">
        <v>6.8831018518518525E-4</v>
      </c>
      <c r="N12" s="39"/>
      <c r="O12" s="52"/>
      <c r="P12" s="150"/>
      <c r="Q12" s="64">
        <v>1.0670138888888888E-3</v>
      </c>
      <c r="R12" s="39"/>
      <c r="S12" s="52"/>
      <c r="T12" s="158">
        <v>3.4699074074074076E-4</v>
      </c>
      <c r="U12" s="39"/>
      <c r="V12" s="39"/>
      <c r="W12" s="52"/>
      <c r="X12" s="150"/>
      <c r="Y12" s="39"/>
      <c r="Z12" s="52"/>
      <c r="AA12" s="57"/>
      <c r="AB12" s="40" t="str">
        <f t="shared" si="0"/>
        <v/>
      </c>
      <c r="AC12" s="40" t="str">
        <f t="shared" si="1"/>
        <v/>
      </c>
      <c r="AD12" s="40" t="str">
        <f t="shared" si="2"/>
        <v/>
      </c>
      <c r="AE12" s="128" t="str">
        <f t="shared" si="3"/>
        <v/>
      </c>
    </row>
    <row r="13" spans="1:31" customFormat="1" ht="15" customHeight="1" x14ac:dyDescent="0.2">
      <c r="A13" s="90" t="s">
        <v>256</v>
      </c>
      <c r="B13" s="34">
        <v>10</v>
      </c>
      <c r="C13" s="34">
        <v>2015</v>
      </c>
      <c r="D13" s="46"/>
      <c r="E13" s="145">
        <v>2.9432870370370371E-4</v>
      </c>
      <c r="F13" s="33">
        <v>6.321759259259259E-4</v>
      </c>
      <c r="G13" s="35"/>
      <c r="H13" s="35"/>
      <c r="I13" s="35"/>
      <c r="J13" s="35"/>
      <c r="K13" s="50"/>
      <c r="L13" s="145">
        <v>3.1840277777777775E-4</v>
      </c>
      <c r="M13" s="33">
        <v>6.9039351851851857E-4</v>
      </c>
      <c r="N13" s="35"/>
      <c r="O13" s="50"/>
      <c r="P13" s="145"/>
      <c r="Q13" s="63">
        <v>9.7731481481481476E-4</v>
      </c>
      <c r="R13" s="35"/>
      <c r="S13" s="50"/>
      <c r="T13" s="146">
        <v>3.9131944444444452E-4</v>
      </c>
      <c r="U13" s="35"/>
      <c r="V13" s="35"/>
      <c r="W13" s="50"/>
      <c r="X13" s="145"/>
      <c r="Y13" s="35"/>
      <c r="Z13" s="50"/>
      <c r="AA13" s="55"/>
      <c r="AB13" s="36" t="str">
        <f t="shared" si="0"/>
        <v/>
      </c>
      <c r="AC13" s="36" t="str">
        <f t="shared" si="1"/>
        <v/>
      </c>
      <c r="AD13" s="36" t="str">
        <f t="shared" si="2"/>
        <v/>
      </c>
      <c r="AE13" s="126" t="str">
        <f t="shared" si="3"/>
        <v/>
      </c>
    </row>
    <row r="14" spans="1:31" customFormat="1" ht="15" customHeight="1" thickBot="1" x14ac:dyDescent="0.25">
      <c r="A14" s="91" t="s">
        <v>296</v>
      </c>
      <c r="B14" s="41">
        <v>10</v>
      </c>
      <c r="C14" s="41">
        <v>2015</v>
      </c>
      <c r="D14" s="47"/>
      <c r="E14" s="154"/>
      <c r="F14" s="61">
        <v>6.9525462962962976E-4</v>
      </c>
      <c r="G14" s="42"/>
      <c r="H14" s="42"/>
      <c r="I14" s="42"/>
      <c r="J14" s="42"/>
      <c r="K14" s="51"/>
      <c r="L14" s="154"/>
      <c r="M14" s="61">
        <v>7.390046296296296E-4</v>
      </c>
      <c r="N14" s="42"/>
      <c r="O14" s="51"/>
      <c r="P14" s="154"/>
      <c r="Q14" s="42"/>
      <c r="R14" s="42"/>
      <c r="S14" s="51"/>
      <c r="T14" s="154"/>
      <c r="U14" s="42"/>
      <c r="V14" s="42"/>
      <c r="W14" s="51"/>
      <c r="X14" s="154"/>
      <c r="Y14" s="42"/>
      <c r="Z14" s="51"/>
      <c r="AA14" s="56"/>
      <c r="AB14" s="43" t="str">
        <f t="shared" si="0"/>
        <v/>
      </c>
      <c r="AC14" s="43" t="str">
        <f t="shared" si="1"/>
        <v/>
      </c>
      <c r="AD14" s="43" t="str">
        <f t="shared" si="2"/>
        <v/>
      </c>
      <c r="AE14" s="127" t="str">
        <f t="shared" si="3"/>
        <v/>
      </c>
    </row>
    <row r="15" spans="1:31" customFormat="1" ht="15" customHeight="1" x14ac:dyDescent="0.2">
      <c r="A15" s="92" t="s">
        <v>261</v>
      </c>
      <c r="B15" s="38">
        <v>10</v>
      </c>
      <c r="C15" s="38">
        <v>2015</v>
      </c>
      <c r="D15" s="48"/>
      <c r="E15" s="150">
        <v>2.5104166666666667E-4</v>
      </c>
      <c r="F15" s="62">
        <v>5.5590277777777778E-4</v>
      </c>
      <c r="G15" s="64">
        <v>1.3809027777777778E-3</v>
      </c>
      <c r="H15" s="39"/>
      <c r="I15" s="39"/>
      <c r="J15" s="39"/>
      <c r="K15" s="52"/>
      <c r="L15" s="150">
        <v>3.0810185185185183E-4</v>
      </c>
      <c r="M15" s="62">
        <v>6.6944444444444441E-4</v>
      </c>
      <c r="N15" s="39"/>
      <c r="O15" s="52"/>
      <c r="P15" s="150">
        <v>3.6620370370370371E-4</v>
      </c>
      <c r="Q15" s="64">
        <v>7.4687500000000003E-4</v>
      </c>
      <c r="R15" s="39"/>
      <c r="S15" s="52"/>
      <c r="T15" s="156">
        <v>3.6712962962962963E-4</v>
      </c>
      <c r="U15" s="39"/>
      <c r="V15" s="39"/>
      <c r="W15" s="52"/>
      <c r="X15" s="150"/>
      <c r="Y15" s="39"/>
      <c r="Z15" s="52"/>
      <c r="AA15" s="57"/>
      <c r="AB15" s="40" t="str">
        <f t="shared" si="0"/>
        <v/>
      </c>
      <c r="AC15" s="40" t="str">
        <f t="shared" si="1"/>
        <v/>
      </c>
      <c r="AD15" s="40" t="str">
        <f t="shared" si="2"/>
        <v/>
      </c>
      <c r="AE15" s="128" t="str">
        <f t="shared" si="3"/>
        <v/>
      </c>
    </row>
    <row r="16" spans="1:31" customFormat="1" ht="15" customHeight="1" x14ac:dyDescent="0.2">
      <c r="A16" s="90" t="s">
        <v>292</v>
      </c>
      <c r="B16" s="34">
        <v>10</v>
      </c>
      <c r="C16" s="34">
        <v>2015</v>
      </c>
      <c r="D16" s="46" t="s">
        <v>1</v>
      </c>
      <c r="E16" s="145"/>
      <c r="F16" s="33">
        <v>4.9479166666666671E-4</v>
      </c>
      <c r="G16" s="63">
        <v>1.3471064814814815E-3</v>
      </c>
      <c r="H16" s="35"/>
      <c r="I16" s="35"/>
      <c r="J16" s="35"/>
      <c r="K16" s="50"/>
      <c r="L16" s="145"/>
      <c r="M16" s="33">
        <v>5.3900462962962962E-4</v>
      </c>
      <c r="N16" s="35"/>
      <c r="O16" s="50"/>
      <c r="P16" s="145"/>
      <c r="Q16" s="33">
        <v>6.8148148148148159E-4</v>
      </c>
      <c r="R16" s="35"/>
      <c r="S16" s="50"/>
      <c r="T16" s="146">
        <v>2.8969907407407411E-4</v>
      </c>
      <c r="U16" s="35"/>
      <c r="V16" s="35"/>
      <c r="W16" s="50"/>
      <c r="X16" s="145"/>
      <c r="Y16" s="35"/>
      <c r="Z16" s="50"/>
      <c r="AA16" s="55"/>
      <c r="AB16" s="36" t="str">
        <f>IF($H16="","",IF($H16&lt;180/24/3600,"Y",""))</f>
        <v/>
      </c>
      <c r="AC16" s="36" t="str">
        <f>IF($O16="","",IF($O16&lt;200/24/3600,"Y",""))</f>
        <v/>
      </c>
      <c r="AD16" s="36" t="str">
        <f>IF($S16="","",IF($S16&lt;225/24/3600,"Y",""))</f>
        <v/>
      </c>
      <c r="AE16" s="126" t="str">
        <f>IF($W16="","",IF($W16&lt;210/24/3600,"Y",""))</f>
        <v/>
      </c>
    </row>
    <row r="17" spans="1:31" customFormat="1" ht="15" customHeight="1" thickBot="1" x14ac:dyDescent="0.25">
      <c r="A17" s="91" t="s">
        <v>226</v>
      </c>
      <c r="B17" s="41">
        <v>10</v>
      </c>
      <c r="C17" s="41">
        <v>2015</v>
      </c>
      <c r="D17" s="47" t="s">
        <v>1</v>
      </c>
      <c r="E17" s="154">
        <v>2.1284722222222221E-4</v>
      </c>
      <c r="F17" s="61">
        <v>4.0034722222222224E-4</v>
      </c>
      <c r="G17" s="61">
        <v>9.2407407407407412E-4</v>
      </c>
      <c r="H17" s="61">
        <v>2.1003472222222222E-3</v>
      </c>
      <c r="I17" s="61">
        <v>4.4131944444444444E-3</v>
      </c>
      <c r="J17" s="42">
        <v>1.0567361111111111E-2</v>
      </c>
      <c r="K17" s="51"/>
      <c r="L17" s="154">
        <v>2.5104166666666667E-4</v>
      </c>
      <c r="M17" s="61">
        <v>5.0277777777777777E-4</v>
      </c>
      <c r="N17" s="65">
        <v>1.2128472222222221E-3</v>
      </c>
      <c r="O17" s="51">
        <v>2.6461805555555557E-3</v>
      </c>
      <c r="P17" s="154">
        <v>3.3379629629629628E-4</v>
      </c>
      <c r="Q17" s="61">
        <v>6.333333333333333E-4</v>
      </c>
      <c r="R17" s="42">
        <v>1.667824074074074E-3</v>
      </c>
      <c r="S17" s="51">
        <v>3.4744212962962962E-3</v>
      </c>
      <c r="T17" s="154">
        <v>2.640046296296296E-4</v>
      </c>
      <c r="U17" s="61">
        <v>5.0312499999999999E-4</v>
      </c>
      <c r="V17" s="65">
        <v>1.2128472222222221E-3</v>
      </c>
      <c r="W17" s="51"/>
      <c r="X17" s="157">
        <v>1.2017361111111111E-3</v>
      </c>
      <c r="Y17" s="61">
        <v>2.5994212962962963E-3</v>
      </c>
      <c r="Z17" s="51"/>
      <c r="AA17" s="56"/>
      <c r="AB17" s="43" t="str">
        <f t="shared" si="0"/>
        <v/>
      </c>
      <c r="AC17" s="43" t="str">
        <f t="shared" si="1"/>
        <v/>
      </c>
      <c r="AD17" s="43" t="str">
        <f t="shared" si="2"/>
        <v/>
      </c>
      <c r="AE17" s="127" t="str">
        <f t="shared" si="3"/>
        <v/>
      </c>
    </row>
    <row r="18" spans="1:31" customFormat="1" ht="15" customHeight="1" x14ac:dyDescent="0.2">
      <c r="A18" s="92" t="s">
        <v>253</v>
      </c>
      <c r="B18" s="38">
        <v>10</v>
      </c>
      <c r="C18" s="38">
        <v>2015</v>
      </c>
      <c r="D18" s="48"/>
      <c r="E18" s="150">
        <v>3.3078703703703699E-4</v>
      </c>
      <c r="F18" s="39">
        <v>8.7372685185185177E-4</v>
      </c>
      <c r="G18" s="39"/>
      <c r="H18" s="39"/>
      <c r="I18" s="39"/>
      <c r="J18" s="39"/>
      <c r="K18" s="52"/>
      <c r="L18" s="150"/>
      <c r="M18" s="39"/>
      <c r="N18" s="39"/>
      <c r="O18" s="52"/>
      <c r="P18" s="150"/>
      <c r="Q18" s="39"/>
      <c r="R18" s="39"/>
      <c r="S18" s="52"/>
      <c r="T18" s="150"/>
      <c r="U18" s="39"/>
      <c r="V18" s="39"/>
      <c r="W18" s="52"/>
      <c r="X18" s="150"/>
      <c r="Y18" s="39"/>
      <c r="Z18" s="52"/>
      <c r="AA18" s="57"/>
      <c r="AB18" s="40" t="str">
        <f t="shared" si="0"/>
        <v/>
      </c>
      <c r="AC18" s="40" t="str">
        <f t="shared" si="1"/>
        <v/>
      </c>
      <c r="AD18" s="40" t="str">
        <f t="shared" si="2"/>
        <v/>
      </c>
      <c r="AE18" s="128" t="str">
        <f t="shared" si="3"/>
        <v/>
      </c>
    </row>
    <row r="19" spans="1:31" customFormat="1" ht="15" customHeight="1" x14ac:dyDescent="0.2">
      <c r="A19" s="90" t="s">
        <v>233</v>
      </c>
      <c r="B19" s="34">
        <v>10</v>
      </c>
      <c r="C19" s="34">
        <v>2014</v>
      </c>
      <c r="D19" s="46"/>
      <c r="E19" s="145">
        <v>2.3125000000000001E-4</v>
      </c>
      <c r="F19" s="33">
        <v>5.1145833333333327E-4</v>
      </c>
      <c r="G19" s="33">
        <v>1.2333333333333335E-3</v>
      </c>
      <c r="H19" s="35">
        <v>2.9577546296296296E-3</v>
      </c>
      <c r="I19" s="35">
        <v>6.1607638888888884E-3</v>
      </c>
      <c r="J19" s="35"/>
      <c r="K19" s="50"/>
      <c r="L19" s="145">
        <v>3.1516203703703703E-4</v>
      </c>
      <c r="M19" s="33">
        <v>6.0486111111111114E-4</v>
      </c>
      <c r="N19" s="35"/>
      <c r="O19" s="50"/>
      <c r="P19" s="145">
        <v>8.1296296296296292E-4</v>
      </c>
      <c r="Q19" s="63">
        <v>7.7013888888888889E-4</v>
      </c>
      <c r="R19" s="35"/>
      <c r="S19" s="50"/>
      <c r="T19" s="145">
        <v>3.1250000000000001E-4</v>
      </c>
      <c r="U19" s="63">
        <v>5.865740740740741E-4</v>
      </c>
      <c r="V19" s="35"/>
      <c r="W19" s="50"/>
      <c r="X19" s="145">
        <v>1.3943287037037036E-3</v>
      </c>
      <c r="Y19" s="35"/>
      <c r="Z19" s="50"/>
      <c r="AA19" s="55"/>
      <c r="AB19" s="36" t="str">
        <f t="shared" si="0"/>
        <v/>
      </c>
      <c r="AC19" s="36" t="str">
        <f t="shared" si="1"/>
        <v/>
      </c>
      <c r="AD19" s="36" t="str">
        <f t="shared" si="2"/>
        <v/>
      </c>
      <c r="AE19" s="126" t="str">
        <f t="shared" si="3"/>
        <v/>
      </c>
    </row>
    <row r="20" spans="1:31" customFormat="1" ht="15" customHeight="1" thickBot="1" x14ac:dyDescent="0.25">
      <c r="A20" s="91" t="s">
        <v>297</v>
      </c>
      <c r="B20" s="41">
        <v>10</v>
      </c>
      <c r="C20" s="41">
        <v>2014</v>
      </c>
      <c r="D20" s="47"/>
      <c r="E20" s="154"/>
      <c r="F20" s="65">
        <v>6.4594907407407407E-4</v>
      </c>
      <c r="G20" s="42"/>
      <c r="H20" s="42"/>
      <c r="I20" s="42"/>
      <c r="J20" s="42"/>
      <c r="K20" s="51"/>
      <c r="L20" s="154"/>
      <c r="M20" s="65">
        <v>6.8865740740740736E-4</v>
      </c>
      <c r="N20" s="42"/>
      <c r="O20" s="51"/>
      <c r="P20" s="154"/>
      <c r="Q20" s="65">
        <v>9.453703703703704E-4</v>
      </c>
      <c r="R20" s="42"/>
      <c r="S20" s="51"/>
      <c r="T20" s="159">
        <v>3.371527777777778E-4</v>
      </c>
      <c r="U20" s="42"/>
      <c r="V20" s="42"/>
      <c r="W20" s="51"/>
      <c r="X20" s="154"/>
      <c r="Y20" s="42"/>
      <c r="Z20" s="51"/>
      <c r="AA20" s="56"/>
      <c r="AB20" s="43" t="str">
        <f t="shared" si="0"/>
        <v/>
      </c>
      <c r="AC20" s="43" t="str">
        <f t="shared" si="1"/>
        <v/>
      </c>
      <c r="AD20" s="43" t="str">
        <f t="shared" si="2"/>
        <v/>
      </c>
      <c r="AE20" s="127" t="str">
        <f t="shared" si="3"/>
        <v/>
      </c>
    </row>
    <row r="21" spans="1:31" customFormat="1" ht="15" customHeight="1" x14ac:dyDescent="0.2">
      <c r="A21" s="92" t="s">
        <v>249</v>
      </c>
      <c r="B21" s="38">
        <v>10</v>
      </c>
      <c r="C21" s="38">
        <v>2014</v>
      </c>
      <c r="D21" s="48"/>
      <c r="E21" s="150">
        <v>3.2662037037037035E-4</v>
      </c>
      <c r="F21" s="62">
        <v>8.4421296296296295E-4</v>
      </c>
      <c r="G21" s="39"/>
      <c r="H21" s="39"/>
      <c r="I21" s="39"/>
      <c r="J21" s="39"/>
      <c r="K21" s="52"/>
      <c r="L21" s="150">
        <v>4.5787037037037042E-4</v>
      </c>
      <c r="M21" s="39">
        <v>7.9259259259259268E-4</v>
      </c>
      <c r="N21" s="39"/>
      <c r="O21" s="52"/>
      <c r="P21" s="150"/>
      <c r="Q21" s="39"/>
      <c r="R21" s="39"/>
      <c r="S21" s="52"/>
      <c r="T21" s="150"/>
      <c r="U21" s="39"/>
      <c r="V21" s="39"/>
      <c r="W21" s="52"/>
      <c r="X21" s="150"/>
      <c r="Y21" s="39"/>
      <c r="Z21" s="52"/>
      <c r="AA21" s="57"/>
      <c r="AB21" s="40" t="str">
        <f t="shared" si="0"/>
        <v/>
      </c>
      <c r="AC21" s="40" t="str">
        <f t="shared" si="1"/>
        <v/>
      </c>
      <c r="AD21" s="40" t="str">
        <f t="shared" si="2"/>
        <v/>
      </c>
      <c r="AE21" s="128" t="str">
        <f t="shared" si="3"/>
        <v/>
      </c>
    </row>
    <row r="22" spans="1:31" customFormat="1" ht="15" customHeight="1" x14ac:dyDescent="0.2">
      <c r="A22" s="90" t="s">
        <v>284</v>
      </c>
      <c r="B22" s="34">
        <v>10</v>
      </c>
      <c r="C22" s="34">
        <v>2014</v>
      </c>
      <c r="D22" s="46"/>
      <c r="E22" s="145">
        <v>3.5023148148148153E-4</v>
      </c>
      <c r="F22" s="35"/>
      <c r="G22" s="35"/>
      <c r="H22" s="35"/>
      <c r="I22" s="35"/>
      <c r="J22" s="35"/>
      <c r="K22" s="50"/>
      <c r="L22" s="145"/>
      <c r="M22" s="35"/>
      <c r="N22" s="35"/>
      <c r="O22" s="50"/>
      <c r="P22" s="145"/>
      <c r="Q22" s="35"/>
      <c r="R22" s="35"/>
      <c r="S22" s="50"/>
      <c r="T22" s="145"/>
      <c r="U22" s="35"/>
      <c r="V22" s="35"/>
      <c r="W22" s="50"/>
      <c r="X22" s="145"/>
      <c r="Y22" s="35"/>
      <c r="Z22" s="50"/>
      <c r="AA22" s="55"/>
      <c r="AB22" s="36" t="str">
        <f>IF($H22="","",IF($H22&lt;180/24/3600,"Y",""))</f>
        <v/>
      </c>
      <c r="AC22" s="36" t="str">
        <f>IF($O22="","",IF($O22&lt;200/24/3600,"Y",""))</f>
        <v/>
      </c>
      <c r="AD22" s="36" t="str">
        <f>IF($S22="","",IF($S22&lt;225/24/3600,"Y",""))</f>
        <v/>
      </c>
      <c r="AE22" s="126" t="str">
        <f>IF($W22="","",IF($W22&lt;210/24/3600,"Y",""))</f>
        <v/>
      </c>
    </row>
    <row r="23" spans="1:31" customFormat="1" ht="15" customHeight="1" thickBot="1" x14ac:dyDescent="0.25">
      <c r="A23" s="91" t="s">
        <v>283</v>
      </c>
      <c r="B23" s="41">
        <v>11</v>
      </c>
      <c r="C23" s="41">
        <v>2014</v>
      </c>
      <c r="D23" s="47"/>
      <c r="E23" s="154">
        <v>4.1550925925925924E-4</v>
      </c>
      <c r="F23" s="42"/>
      <c r="G23" s="42"/>
      <c r="H23" s="42"/>
      <c r="I23" s="42"/>
      <c r="J23" s="42"/>
      <c r="K23" s="51"/>
      <c r="L23" s="154"/>
      <c r="M23" s="42"/>
      <c r="N23" s="42"/>
      <c r="O23" s="51"/>
      <c r="P23" s="154"/>
      <c r="Q23" s="42"/>
      <c r="R23" s="42"/>
      <c r="S23" s="51"/>
      <c r="T23" s="154"/>
      <c r="U23" s="42"/>
      <c r="V23" s="42"/>
      <c r="W23" s="51"/>
      <c r="X23" s="154"/>
      <c r="Y23" s="42"/>
      <c r="Z23" s="51"/>
      <c r="AA23" s="56"/>
      <c r="AB23" s="43" t="str">
        <f>IF($H23="","",IF($H23&lt;180/24/3600,"Y",""))</f>
        <v/>
      </c>
      <c r="AC23" s="43" t="str">
        <f>IF($O23="","",IF($O23&lt;200/24/3600,"Y",""))</f>
        <v/>
      </c>
      <c r="AD23" s="43" t="str">
        <f>IF($S23="","",IF($S23&lt;225/24/3600,"Y",""))</f>
        <v/>
      </c>
      <c r="AE23" s="127" t="str">
        <f>IF($W23="","",IF($W23&lt;210/24/3600,"Y",""))</f>
        <v/>
      </c>
    </row>
    <row r="24" spans="1:31" customFormat="1" ht="15" customHeight="1" x14ac:dyDescent="0.2">
      <c r="A24" s="92" t="s">
        <v>250</v>
      </c>
      <c r="B24" s="38">
        <v>11</v>
      </c>
      <c r="C24" s="38">
        <v>2014</v>
      </c>
      <c r="D24" s="48"/>
      <c r="E24" s="150">
        <v>3.1469907407407412E-4</v>
      </c>
      <c r="F24" s="39">
        <v>7.0347222222222219E-4</v>
      </c>
      <c r="G24" s="39"/>
      <c r="H24" s="39"/>
      <c r="I24" s="39"/>
      <c r="J24" s="39"/>
      <c r="K24" s="52"/>
      <c r="L24" s="150"/>
      <c r="M24" s="39"/>
      <c r="N24" s="39"/>
      <c r="O24" s="52"/>
      <c r="P24" s="150"/>
      <c r="Q24" s="39"/>
      <c r="R24" s="39"/>
      <c r="S24" s="52"/>
      <c r="T24" s="150"/>
      <c r="U24" s="39"/>
      <c r="V24" s="39"/>
      <c r="W24" s="52"/>
      <c r="X24" s="150"/>
      <c r="Y24" s="39"/>
      <c r="Z24" s="52"/>
      <c r="AA24" s="57"/>
      <c r="AB24" s="40" t="str">
        <f t="shared" si="0"/>
        <v/>
      </c>
      <c r="AC24" s="40" t="str">
        <f t="shared" si="1"/>
        <v/>
      </c>
      <c r="AD24" s="40" t="str">
        <f t="shared" si="2"/>
        <v/>
      </c>
      <c r="AE24" s="128" t="str">
        <f t="shared" si="3"/>
        <v/>
      </c>
    </row>
    <row r="25" spans="1:31" customFormat="1" ht="15" customHeight="1" x14ac:dyDescent="0.2">
      <c r="A25" s="90" t="s">
        <v>251</v>
      </c>
      <c r="B25" s="34">
        <v>11</v>
      </c>
      <c r="C25" s="34">
        <v>2014</v>
      </c>
      <c r="D25" s="46" t="s">
        <v>1</v>
      </c>
      <c r="E25" s="145">
        <v>2.4571759259259262E-4</v>
      </c>
      <c r="F25" s="33">
        <v>4.7685185185185195E-4</v>
      </c>
      <c r="G25" s="33">
        <v>1.1081018518518519E-3</v>
      </c>
      <c r="H25" s="33">
        <v>2.2456018518518519E-3</v>
      </c>
      <c r="I25" s="35">
        <v>5.7355324074074079E-3</v>
      </c>
      <c r="J25" s="35"/>
      <c r="K25" s="50"/>
      <c r="L25" s="145">
        <v>3.5277777777777776E-4</v>
      </c>
      <c r="M25" s="33">
        <v>5.6469907407407402E-4</v>
      </c>
      <c r="N25" s="35">
        <v>1.3278935185185184E-3</v>
      </c>
      <c r="O25" s="50"/>
      <c r="P25" s="145"/>
      <c r="Q25" s="33">
        <v>6.8946759259259254E-4</v>
      </c>
      <c r="R25" s="35"/>
      <c r="S25" s="50"/>
      <c r="T25" s="145">
        <v>4.3275462962962961E-4</v>
      </c>
      <c r="U25" s="33">
        <v>6.2766203703703703E-4</v>
      </c>
      <c r="V25" s="35"/>
      <c r="W25" s="50"/>
      <c r="X25" s="149">
        <v>1.2902777777777776E-3</v>
      </c>
      <c r="Y25" s="35"/>
      <c r="Z25" s="50"/>
      <c r="AA25" s="55"/>
      <c r="AB25" s="36" t="str">
        <f t="shared" si="0"/>
        <v/>
      </c>
      <c r="AC25" s="36" t="str">
        <f t="shared" si="1"/>
        <v/>
      </c>
      <c r="AD25" s="36" t="str">
        <f t="shared" si="2"/>
        <v/>
      </c>
      <c r="AE25" s="126" t="str">
        <f t="shared" si="3"/>
        <v/>
      </c>
    </row>
    <row r="26" spans="1:31" customFormat="1" ht="15" customHeight="1" thickBot="1" x14ac:dyDescent="0.25">
      <c r="A26" s="91" t="s">
        <v>277</v>
      </c>
      <c r="B26" s="41">
        <v>11</v>
      </c>
      <c r="C26" s="41">
        <v>2013</v>
      </c>
      <c r="D26" s="47"/>
      <c r="E26" s="154"/>
      <c r="F26" s="61">
        <v>7.2442129629629636E-4</v>
      </c>
      <c r="G26" s="42"/>
      <c r="H26" s="42"/>
      <c r="I26" s="42"/>
      <c r="J26" s="42"/>
      <c r="K26" s="51"/>
      <c r="L26" s="154"/>
      <c r="M26" s="65">
        <v>6.9259259259259263E-4</v>
      </c>
      <c r="N26" s="42">
        <v>1.9390046296296297E-3</v>
      </c>
      <c r="O26" s="51"/>
      <c r="P26" s="154"/>
      <c r="Q26" s="65">
        <v>7.3969907407407404E-4</v>
      </c>
      <c r="R26" s="42"/>
      <c r="S26" s="51"/>
      <c r="T26" s="159">
        <v>4.1122685185185186E-4</v>
      </c>
      <c r="U26" s="42"/>
      <c r="V26" s="42"/>
      <c r="W26" s="51"/>
      <c r="X26" s="154"/>
      <c r="Y26" s="42"/>
      <c r="Z26" s="51"/>
      <c r="AA26" s="56"/>
      <c r="AB26" s="43" t="str">
        <f t="shared" si="0"/>
        <v/>
      </c>
      <c r="AC26" s="43" t="str">
        <f t="shared" si="1"/>
        <v/>
      </c>
      <c r="AD26" s="43" t="str">
        <f t="shared" si="2"/>
        <v/>
      </c>
      <c r="AE26" s="127" t="str">
        <f t="shared" si="3"/>
        <v/>
      </c>
    </row>
    <row r="27" spans="1:31" customFormat="1" ht="15" customHeight="1" x14ac:dyDescent="0.2">
      <c r="A27" s="92" t="s">
        <v>265</v>
      </c>
      <c r="B27" s="38">
        <v>12</v>
      </c>
      <c r="C27" s="38">
        <v>2013</v>
      </c>
      <c r="D27" s="48" t="s">
        <v>1</v>
      </c>
      <c r="E27" s="150"/>
      <c r="F27" s="62">
        <v>4.0914351851851854E-4</v>
      </c>
      <c r="G27" s="62">
        <v>9.2465277777777782E-4</v>
      </c>
      <c r="H27" s="39">
        <v>2.3545138888888891E-3</v>
      </c>
      <c r="I27" s="39">
        <v>5.0060185185185182E-3</v>
      </c>
      <c r="J27" s="39"/>
      <c r="K27" s="52"/>
      <c r="L27" s="150"/>
      <c r="M27" s="62">
        <v>5.3078703703703708E-4</v>
      </c>
      <c r="N27" s="62">
        <v>1.1744212962962962E-3</v>
      </c>
      <c r="O27" s="52"/>
      <c r="P27" s="150"/>
      <c r="Q27" s="62">
        <v>5.8680555555555558E-4</v>
      </c>
      <c r="R27" s="64">
        <v>1.3241898148148147E-3</v>
      </c>
      <c r="S27" s="52"/>
      <c r="T27" s="150"/>
      <c r="U27" s="64">
        <v>5.7291666666666667E-4</v>
      </c>
      <c r="V27" s="39"/>
      <c r="W27" s="52"/>
      <c r="X27" s="156">
        <v>1.1751157407407407E-3</v>
      </c>
      <c r="Y27" s="39"/>
      <c r="Z27" s="52"/>
      <c r="AA27" s="57"/>
      <c r="AB27" s="40" t="str">
        <f t="shared" si="0"/>
        <v/>
      </c>
      <c r="AC27" s="40" t="str">
        <f t="shared" si="1"/>
        <v/>
      </c>
      <c r="AD27" s="40" t="str">
        <f t="shared" si="2"/>
        <v/>
      </c>
      <c r="AE27" s="128" t="str">
        <f t="shared" si="3"/>
        <v/>
      </c>
    </row>
    <row r="28" spans="1:31" customFormat="1" ht="15" customHeight="1" x14ac:dyDescent="0.2">
      <c r="A28" s="90" t="s">
        <v>279</v>
      </c>
      <c r="B28" s="34">
        <v>12</v>
      </c>
      <c r="C28" s="34">
        <v>2013</v>
      </c>
      <c r="D28" s="46" t="s">
        <v>1</v>
      </c>
      <c r="E28" s="145"/>
      <c r="F28" s="63">
        <v>5.7407407407407407E-4</v>
      </c>
      <c r="G28" s="63">
        <v>1.3570601851851851E-3</v>
      </c>
      <c r="H28" s="35"/>
      <c r="I28" s="35"/>
      <c r="J28" s="35"/>
      <c r="K28" s="50"/>
      <c r="L28" s="145"/>
      <c r="M28" s="63">
        <v>6.3726851851851857E-4</v>
      </c>
      <c r="N28" s="35"/>
      <c r="O28" s="50"/>
      <c r="P28" s="145"/>
      <c r="Q28" s="33">
        <v>6.2037037037037041E-4</v>
      </c>
      <c r="R28" s="35">
        <v>1.5348379629629631E-3</v>
      </c>
      <c r="S28" s="50"/>
      <c r="T28" s="146">
        <v>3.4687499999999996E-4</v>
      </c>
      <c r="U28" s="35"/>
      <c r="V28" s="35"/>
      <c r="W28" s="50"/>
      <c r="X28" s="146">
        <v>1.3923611111111109E-3</v>
      </c>
      <c r="Y28" s="35"/>
      <c r="Z28" s="50"/>
      <c r="AA28" s="55"/>
      <c r="AB28" s="36" t="str">
        <f t="shared" si="0"/>
        <v/>
      </c>
      <c r="AC28" s="36" t="str">
        <f t="shared" si="1"/>
        <v/>
      </c>
      <c r="AD28" s="36" t="str">
        <f t="shared" si="2"/>
        <v/>
      </c>
      <c r="AE28" s="126" t="str">
        <f t="shared" si="3"/>
        <v/>
      </c>
    </row>
    <row r="29" spans="1:31" customFormat="1" ht="15" customHeight="1" thickBot="1" x14ac:dyDescent="0.25">
      <c r="A29" s="91" t="s">
        <v>257</v>
      </c>
      <c r="B29" s="41">
        <v>12</v>
      </c>
      <c r="C29" s="41">
        <v>2013</v>
      </c>
      <c r="D29" s="47" t="s">
        <v>1</v>
      </c>
      <c r="E29" s="154">
        <v>2.7025462962962967E-4</v>
      </c>
      <c r="F29" s="61">
        <v>5.0740740740740748E-4</v>
      </c>
      <c r="G29" s="42">
        <v>1.172685185185185E-3</v>
      </c>
      <c r="H29" s="42">
        <v>2.752199074074074E-3</v>
      </c>
      <c r="I29" s="42"/>
      <c r="J29" s="42"/>
      <c r="K29" s="51"/>
      <c r="L29" s="154"/>
      <c r="M29" s="61">
        <v>5.7939814814814822E-4</v>
      </c>
      <c r="N29" s="65">
        <v>1.4193287037037037E-3</v>
      </c>
      <c r="O29" s="51"/>
      <c r="P29" s="154"/>
      <c r="Q29" s="61">
        <v>7.9317129629629627E-4</v>
      </c>
      <c r="R29" s="42"/>
      <c r="S29" s="51"/>
      <c r="T29" s="154"/>
      <c r="U29" s="61">
        <v>6.2210648148148151E-4</v>
      </c>
      <c r="V29" s="42"/>
      <c r="W29" s="51"/>
      <c r="X29" s="154"/>
      <c r="Y29" s="42"/>
      <c r="Z29" s="51"/>
      <c r="AA29" s="56"/>
      <c r="AB29" s="43" t="str">
        <f t="shared" si="0"/>
        <v/>
      </c>
      <c r="AC29" s="43" t="str">
        <f t="shared" si="1"/>
        <v/>
      </c>
      <c r="AD29" s="43" t="str">
        <f t="shared" si="2"/>
        <v/>
      </c>
      <c r="AE29" s="127" t="str">
        <f t="shared" si="3"/>
        <v/>
      </c>
    </row>
    <row r="30" spans="1:31" customFormat="1" ht="15" customHeight="1" x14ac:dyDescent="0.2">
      <c r="A30" s="92" t="s">
        <v>213</v>
      </c>
      <c r="B30" s="38">
        <v>12</v>
      </c>
      <c r="C30" s="38">
        <v>2012</v>
      </c>
      <c r="D30" s="48" t="s">
        <v>1</v>
      </c>
      <c r="E30" s="150"/>
      <c r="F30" s="62">
        <v>4.3657407407407403E-4</v>
      </c>
      <c r="G30" s="62">
        <v>1.0445601851851853E-3</v>
      </c>
      <c r="H30" s="39">
        <v>2.7153935185185185E-3</v>
      </c>
      <c r="I30" s="39"/>
      <c r="J30" s="39"/>
      <c r="K30" s="52"/>
      <c r="L30" s="150"/>
      <c r="M30" s="62">
        <v>5.2256944444444443E-4</v>
      </c>
      <c r="N30" s="62">
        <v>1.1113425925925928E-3</v>
      </c>
      <c r="O30" s="52"/>
      <c r="P30" s="150"/>
      <c r="Q30" s="39">
        <v>8.6006944444444444E-4</v>
      </c>
      <c r="R30" s="39"/>
      <c r="S30" s="52"/>
      <c r="T30" s="150">
        <v>3.2789351851851854E-4</v>
      </c>
      <c r="U30" s="39">
        <v>7.3749999999999998E-4</v>
      </c>
      <c r="V30" s="39"/>
      <c r="W30" s="52"/>
      <c r="X30" s="150">
        <v>1.5726851851851852E-3</v>
      </c>
      <c r="Y30" s="39"/>
      <c r="Z30" s="52"/>
      <c r="AA30" s="57"/>
      <c r="AB30" s="40" t="str">
        <f t="shared" si="0"/>
        <v/>
      </c>
      <c r="AC30" s="40" t="str">
        <f t="shared" si="1"/>
        <v/>
      </c>
      <c r="AD30" s="40" t="str">
        <f t="shared" si="2"/>
        <v/>
      </c>
      <c r="AE30" s="128" t="str">
        <f t="shared" si="3"/>
        <v/>
      </c>
    </row>
    <row r="31" spans="1:31" customFormat="1" ht="15" customHeight="1" x14ac:dyDescent="0.2">
      <c r="A31" s="90" t="s">
        <v>234</v>
      </c>
      <c r="B31" s="34">
        <v>13</v>
      </c>
      <c r="C31" s="34">
        <v>2012</v>
      </c>
      <c r="D31" s="46" t="s">
        <v>1</v>
      </c>
      <c r="E31" s="145">
        <v>2.5613425925925923E-4</v>
      </c>
      <c r="F31" s="33">
        <v>4.3078703703703703E-4</v>
      </c>
      <c r="G31" s="33">
        <v>1.0074074074074074E-3</v>
      </c>
      <c r="H31" s="35">
        <v>2.6126157407407404E-3</v>
      </c>
      <c r="I31" s="35">
        <v>5.4271990740740739E-3</v>
      </c>
      <c r="J31" s="35">
        <v>1.0574768518518518E-2</v>
      </c>
      <c r="K31" s="50"/>
      <c r="L31" s="145"/>
      <c r="M31" s="33">
        <v>5.2557870370370367E-4</v>
      </c>
      <c r="N31" s="33">
        <v>1.1362268518518518E-3</v>
      </c>
      <c r="O31" s="50">
        <v>2.5524305555555556E-3</v>
      </c>
      <c r="P31" s="145"/>
      <c r="Q31" s="33">
        <v>5.6747685185185189E-4</v>
      </c>
      <c r="R31" s="33">
        <v>1.2797453703703703E-3</v>
      </c>
      <c r="S31" s="60">
        <v>2.8126157407407405E-3</v>
      </c>
      <c r="T31" s="145">
        <v>3.8240740740740742E-4</v>
      </c>
      <c r="U31" s="33">
        <v>5.403935185185185E-4</v>
      </c>
      <c r="V31" s="35">
        <v>1.3594907407407408E-3</v>
      </c>
      <c r="W31" s="50"/>
      <c r="X31" s="149">
        <v>1.1277777777777779E-3</v>
      </c>
      <c r="Y31" s="35">
        <v>2.6996527777777778E-3</v>
      </c>
      <c r="Z31" s="50">
        <v>5.9752314814814815E-3</v>
      </c>
      <c r="AA31" s="55"/>
      <c r="AB31" s="36" t="str">
        <f t="shared" si="0"/>
        <v/>
      </c>
      <c r="AC31" s="36" t="str">
        <f t="shared" si="1"/>
        <v/>
      </c>
      <c r="AD31" s="36" t="str">
        <f t="shared" si="2"/>
        <v/>
      </c>
      <c r="AE31" s="126" t="str">
        <f t="shared" si="3"/>
        <v/>
      </c>
    </row>
    <row r="32" spans="1:31" customFormat="1" ht="15" customHeight="1" thickBot="1" x14ac:dyDescent="0.25">
      <c r="A32" s="91" t="s">
        <v>214</v>
      </c>
      <c r="B32" s="41">
        <v>13</v>
      </c>
      <c r="C32" s="41">
        <v>2012</v>
      </c>
      <c r="D32" s="47" t="s">
        <v>1</v>
      </c>
      <c r="E32" s="154">
        <v>2.28125E-4</v>
      </c>
      <c r="F32" s="42">
        <v>4.1817129629629637E-4</v>
      </c>
      <c r="G32" s="42">
        <v>9.9027777777777786E-4</v>
      </c>
      <c r="H32" s="42">
        <v>2.2826388888888887E-3</v>
      </c>
      <c r="I32" s="42">
        <v>5.3625000000000001E-3</v>
      </c>
      <c r="J32" s="42">
        <v>1.1107175925925925E-2</v>
      </c>
      <c r="K32" s="51">
        <v>2.1030671296296297E-2</v>
      </c>
      <c r="L32" s="154"/>
      <c r="M32" s="61">
        <v>5.2662037037037033E-4</v>
      </c>
      <c r="N32" s="65">
        <v>1.2199074074074074E-3</v>
      </c>
      <c r="O32" s="51"/>
      <c r="P32" s="154"/>
      <c r="Q32" s="61">
        <v>5.2442129629629627E-4</v>
      </c>
      <c r="R32" s="42">
        <v>1.1947916666666665E-3</v>
      </c>
      <c r="S32" s="51">
        <v>2.6648148148148147E-3</v>
      </c>
      <c r="T32" s="154">
        <v>2.8182870370370373E-4</v>
      </c>
      <c r="U32" s="61">
        <v>4.8263888888888895E-4</v>
      </c>
      <c r="V32" s="42"/>
      <c r="W32" s="51"/>
      <c r="X32" s="157">
        <v>1.0572916666666667E-3</v>
      </c>
      <c r="Y32" s="42">
        <v>2.8571759259259262E-3</v>
      </c>
      <c r="Z32" s="51"/>
      <c r="AA32" s="56"/>
      <c r="AB32" s="43" t="str">
        <f t="shared" si="0"/>
        <v/>
      </c>
      <c r="AC32" s="43" t="str">
        <f t="shared" si="1"/>
        <v/>
      </c>
      <c r="AD32" s="43" t="str">
        <f t="shared" si="2"/>
        <v/>
      </c>
      <c r="AE32" s="127" t="str">
        <f t="shared" si="3"/>
        <v/>
      </c>
    </row>
    <row r="33" spans="1:31" customFormat="1" ht="15" customHeight="1" x14ac:dyDescent="0.2">
      <c r="A33" s="92" t="s">
        <v>268</v>
      </c>
      <c r="B33" s="38">
        <v>13</v>
      </c>
      <c r="C33" s="38">
        <v>2012</v>
      </c>
      <c r="D33" s="48" t="s">
        <v>1</v>
      </c>
      <c r="E33" s="150"/>
      <c r="F33" s="62">
        <v>3.9652777777777776E-4</v>
      </c>
      <c r="G33" s="62">
        <v>9.739583333333334E-4</v>
      </c>
      <c r="H33" s="39">
        <v>2.4641203703703704E-3</v>
      </c>
      <c r="I33" s="39">
        <v>5.6535879629629636E-3</v>
      </c>
      <c r="J33" s="39"/>
      <c r="K33" s="52"/>
      <c r="L33" s="150"/>
      <c r="M33" s="62">
        <v>4.5601851851851852E-4</v>
      </c>
      <c r="N33" s="64">
        <v>1.0901620370370371E-3</v>
      </c>
      <c r="O33" s="52"/>
      <c r="P33" s="150"/>
      <c r="Q33" s="64">
        <v>6.7997685185185186E-4</v>
      </c>
      <c r="R33" s="39"/>
      <c r="S33" s="52"/>
      <c r="T33" s="150"/>
      <c r="U33" s="64">
        <v>4.7245370370370372E-4</v>
      </c>
      <c r="V33" s="39"/>
      <c r="W33" s="52"/>
      <c r="X33" s="156">
        <v>1.1346064814814814E-3</v>
      </c>
      <c r="Y33" s="39"/>
      <c r="Z33" s="52"/>
      <c r="AA33" s="57"/>
      <c r="AB33" s="40" t="str">
        <f t="shared" ref="AB33:AB36" si="8">IF($H33="","",IF($H33&lt;175/24/3600,"Y",""))</f>
        <v/>
      </c>
      <c r="AC33" s="40" t="str">
        <f t="shared" ref="AC33:AC36" si="9">IF($O33="","",IF($O33&lt;195/24/3600,"Y",""))</f>
        <v/>
      </c>
      <c r="AD33" s="40" t="str">
        <f t="shared" ref="AD33:AD36" si="10">IF($S33="","",IF($S33&lt;220/24/3600,"Y",""))</f>
        <v/>
      </c>
      <c r="AE33" s="128" t="str">
        <f t="shared" ref="AE33:AE36" si="11">IF($W33="","",IF($W33&lt;205/24/3600,"Y",""))</f>
        <v/>
      </c>
    </row>
    <row r="34" spans="1:31" customFormat="1" ht="15" customHeight="1" x14ac:dyDescent="0.2">
      <c r="A34" s="90" t="s">
        <v>218</v>
      </c>
      <c r="B34" s="34">
        <v>13</v>
      </c>
      <c r="C34" s="34">
        <v>2011</v>
      </c>
      <c r="D34" s="46" t="s">
        <v>1</v>
      </c>
      <c r="E34" s="145"/>
      <c r="F34" s="33">
        <v>4.4178240740740744E-4</v>
      </c>
      <c r="G34" s="35">
        <v>1.1922453703703702E-3</v>
      </c>
      <c r="H34" s="35">
        <v>2.4719907407407407E-3</v>
      </c>
      <c r="I34" s="35"/>
      <c r="J34" s="35"/>
      <c r="K34" s="50"/>
      <c r="L34" s="145"/>
      <c r="M34" s="33">
        <v>5.2615740740740748E-4</v>
      </c>
      <c r="N34" s="35">
        <v>1.1623842592592593E-3</v>
      </c>
      <c r="O34" s="50">
        <v>2.7081018518518517E-3</v>
      </c>
      <c r="P34" s="145"/>
      <c r="Q34" s="35">
        <v>6.7048611111111117E-4</v>
      </c>
      <c r="R34" s="35"/>
      <c r="S34" s="50"/>
      <c r="T34" s="145">
        <v>3.586805555555555E-4</v>
      </c>
      <c r="U34" s="35">
        <v>6.56712962962963E-4</v>
      </c>
      <c r="V34" s="35"/>
      <c r="W34" s="50"/>
      <c r="X34" s="145"/>
      <c r="Y34" s="35"/>
      <c r="Z34" s="50"/>
      <c r="AA34" s="55"/>
      <c r="AB34" s="36" t="str">
        <f t="shared" si="8"/>
        <v/>
      </c>
      <c r="AC34" s="36" t="str">
        <f t="shared" si="9"/>
        <v/>
      </c>
      <c r="AD34" s="36" t="str">
        <f t="shared" si="10"/>
        <v/>
      </c>
      <c r="AE34" s="126" t="str">
        <f t="shared" si="11"/>
        <v/>
      </c>
    </row>
    <row r="35" spans="1:31" customFormat="1" ht="15" customHeight="1" thickBot="1" x14ac:dyDescent="0.25">
      <c r="A35" s="91" t="s">
        <v>245</v>
      </c>
      <c r="B35" s="41">
        <v>13</v>
      </c>
      <c r="C35" s="41">
        <v>2011</v>
      </c>
      <c r="D35" s="47" t="s">
        <v>1</v>
      </c>
      <c r="E35" s="154">
        <v>3.6793981481481481E-4</v>
      </c>
      <c r="F35" s="61">
        <v>3.6944444444444449E-4</v>
      </c>
      <c r="G35" s="61">
        <v>8.17824074074074E-4</v>
      </c>
      <c r="H35" s="42">
        <v>1.912037037037037E-3</v>
      </c>
      <c r="I35" s="42">
        <v>4.1743055555555561E-3</v>
      </c>
      <c r="J35" s="42">
        <v>8.7413194444444439E-3</v>
      </c>
      <c r="K35" s="51">
        <v>1.9035416666666669E-2</v>
      </c>
      <c r="L35" s="154">
        <v>3.6712962962962958E-4</v>
      </c>
      <c r="M35" s="61">
        <v>4.4849537037037037E-4</v>
      </c>
      <c r="N35" s="61">
        <v>9.5960648148148142E-4</v>
      </c>
      <c r="O35" s="51">
        <v>2.094560185185185E-3</v>
      </c>
      <c r="P35" s="154"/>
      <c r="Q35" s="61">
        <v>5.0706018518518515E-4</v>
      </c>
      <c r="R35" s="42">
        <v>1.1662037037037036E-3</v>
      </c>
      <c r="S35" s="51">
        <v>2.4648148148148151E-3</v>
      </c>
      <c r="T35" s="154">
        <v>3.1585648148148147E-4</v>
      </c>
      <c r="U35" s="61">
        <v>4.0914351851851854E-4</v>
      </c>
      <c r="V35" s="61">
        <v>1.0127314814814814E-3</v>
      </c>
      <c r="W35" s="51"/>
      <c r="X35" s="157">
        <v>9.4398148148148152E-4</v>
      </c>
      <c r="Y35" s="61">
        <v>2.1179398148148151E-3</v>
      </c>
      <c r="Z35" s="51"/>
      <c r="AA35" s="56"/>
      <c r="AB35" s="43" t="str">
        <f t="shared" si="8"/>
        <v>Y</v>
      </c>
      <c r="AC35" s="43" t="str">
        <f t="shared" si="9"/>
        <v>Y</v>
      </c>
      <c r="AD35" s="43" t="str">
        <f t="shared" si="10"/>
        <v>Y</v>
      </c>
      <c r="AE35" s="127" t="str">
        <f t="shared" si="11"/>
        <v/>
      </c>
    </row>
    <row r="36" spans="1:31" customFormat="1" ht="15" customHeight="1" x14ac:dyDescent="0.2">
      <c r="A36" s="92" t="s">
        <v>278</v>
      </c>
      <c r="B36" s="38">
        <v>13</v>
      </c>
      <c r="C36" s="38">
        <v>2011</v>
      </c>
      <c r="D36" s="48"/>
      <c r="E36" s="150"/>
      <c r="F36" s="39">
        <v>6.68287037037037E-4</v>
      </c>
      <c r="G36" s="39"/>
      <c r="H36" s="39"/>
      <c r="I36" s="39"/>
      <c r="J36" s="39"/>
      <c r="K36" s="52"/>
      <c r="L36" s="150"/>
      <c r="M36" s="39"/>
      <c r="N36" s="39"/>
      <c r="O36" s="52"/>
      <c r="P36" s="150"/>
      <c r="Q36" s="39"/>
      <c r="R36" s="39"/>
      <c r="S36" s="52"/>
      <c r="T36" s="150"/>
      <c r="U36" s="39"/>
      <c r="V36" s="39"/>
      <c r="W36" s="52"/>
      <c r="X36" s="150"/>
      <c r="Y36" s="39"/>
      <c r="Z36" s="52"/>
      <c r="AA36" s="57"/>
      <c r="AB36" s="40" t="str">
        <f t="shared" si="8"/>
        <v/>
      </c>
      <c r="AC36" s="40" t="str">
        <f t="shared" si="9"/>
        <v/>
      </c>
      <c r="AD36" s="40" t="str">
        <f t="shared" si="10"/>
        <v/>
      </c>
      <c r="AE36" s="128" t="str">
        <f t="shared" si="11"/>
        <v/>
      </c>
    </row>
    <row r="37" spans="1:31" customFormat="1" ht="15" customHeight="1" x14ac:dyDescent="0.2">
      <c r="A37" s="90" t="s">
        <v>246</v>
      </c>
      <c r="B37" s="34">
        <v>15</v>
      </c>
      <c r="C37" s="34">
        <v>2010</v>
      </c>
      <c r="D37" s="46" t="s">
        <v>1</v>
      </c>
      <c r="E37" s="145">
        <v>2.6585648148148144E-4</v>
      </c>
      <c r="F37" s="35">
        <v>3.6435185185185187E-4</v>
      </c>
      <c r="G37" s="35">
        <v>8.0949074074074072E-4</v>
      </c>
      <c r="H37" s="35">
        <v>1.742361111111111E-3</v>
      </c>
      <c r="I37" s="33">
        <v>3.5509259259259261E-3</v>
      </c>
      <c r="J37" s="35">
        <v>7.6420138888888883E-3</v>
      </c>
      <c r="K37" s="60">
        <v>1.4481031061656614E-2</v>
      </c>
      <c r="L37" s="145">
        <v>3.155092592592593E-4</v>
      </c>
      <c r="M37" s="35">
        <v>4.2743055555555557E-4</v>
      </c>
      <c r="N37" s="35">
        <v>9.1238425925925927E-4</v>
      </c>
      <c r="O37" s="50">
        <v>1.9582175925925926E-3</v>
      </c>
      <c r="P37" s="145"/>
      <c r="Q37" s="35">
        <v>5.4374999999999996E-4</v>
      </c>
      <c r="R37" s="35"/>
      <c r="S37" s="50"/>
      <c r="T37" s="145"/>
      <c r="U37" s="33">
        <v>3.8553240740740741E-4</v>
      </c>
      <c r="V37" s="35">
        <v>8.9548611111111122E-4</v>
      </c>
      <c r="W37" s="50">
        <v>2.1214120370370371E-3</v>
      </c>
      <c r="X37" s="145">
        <v>9.3564814814814823E-4</v>
      </c>
      <c r="Y37" s="35">
        <v>2.0017361111111108E-3</v>
      </c>
      <c r="Z37" s="50">
        <v>4.3631944444444447E-3</v>
      </c>
      <c r="AA37" s="55" t="s">
        <v>201</v>
      </c>
      <c r="AB37" s="36" t="str">
        <f t="shared" ref="AB37:AB41" si="12">IF($H37="","",IF($H37&lt;175/24/3600,"Y",""))</f>
        <v>Y</v>
      </c>
      <c r="AC37" s="36" t="str">
        <f t="shared" ref="AC37:AC41" si="13">IF($O37="","",IF($O37&lt;195/24/3600,"Y",""))</f>
        <v>Y</v>
      </c>
      <c r="AD37" s="36" t="str">
        <f t="shared" ref="AD37:AD41" si="14">IF($S37="","",IF($S37&lt;220/24/3600,"Y",""))</f>
        <v/>
      </c>
      <c r="AE37" s="126" t="str">
        <f t="shared" ref="AE37:AE41" si="15">IF($W37="","",IF($W37&lt;205/24/3600,"Y",""))</f>
        <v>Y</v>
      </c>
    </row>
    <row r="38" spans="1:31" customFormat="1" ht="15" customHeight="1" thickBot="1" x14ac:dyDescent="0.25">
      <c r="A38" s="91" t="s">
        <v>205</v>
      </c>
      <c r="B38" s="41">
        <v>15</v>
      </c>
      <c r="C38" s="41">
        <v>2009</v>
      </c>
      <c r="D38" s="47" t="s">
        <v>1</v>
      </c>
      <c r="E38" s="154"/>
      <c r="F38" s="61">
        <v>3.0694444444444443E-4</v>
      </c>
      <c r="G38" s="42">
        <v>6.8483796296296294E-4</v>
      </c>
      <c r="H38" s="42">
        <v>1.5570601851851852E-3</v>
      </c>
      <c r="I38" s="42">
        <v>3.5050925925925922E-3</v>
      </c>
      <c r="J38" s="42">
        <v>8.133796296296297E-3</v>
      </c>
      <c r="K38" s="51">
        <v>1.4720601851851851E-2</v>
      </c>
      <c r="L38" s="154"/>
      <c r="M38" s="42">
        <v>3.6180555555555553E-4</v>
      </c>
      <c r="N38" s="42">
        <v>8.0347222222222224E-4</v>
      </c>
      <c r="O38" s="51">
        <v>1.8062500000000001E-3</v>
      </c>
      <c r="P38" s="154"/>
      <c r="Q38" s="42">
        <v>4.0543981481481486E-4</v>
      </c>
      <c r="R38" s="42">
        <v>9.1550925925925914E-4</v>
      </c>
      <c r="S38" s="51">
        <v>2.067361111111111E-3</v>
      </c>
      <c r="T38" s="154"/>
      <c r="U38" s="61">
        <v>3.5740740740740741E-4</v>
      </c>
      <c r="V38" s="42">
        <v>9.4930555555555556E-4</v>
      </c>
      <c r="W38" s="51"/>
      <c r="X38" s="154">
        <v>7.8530092592592584E-4</v>
      </c>
      <c r="Y38" s="42">
        <v>1.7975694444444445E-3</v>
      </c>
      <c r="Z38" s="51">
        <v>4.3170138888888885E-3</v>
      </c>
      <c r="AA38" s="56" t="s">
        <v>201</v>
      </c>
      <c r="AB38" s="43" t="str">
        <f t="shared" si="12"/>
        <v>Y</v>
      </c>
      <c r="AC38" s="43" t="str">
        <f t="shared" si="13"/>
        <v>Y</v>
      </c>
      <c r="AD38" s="43" t="str">
        <f t="shared" si="14"/>
        <v>Y</v>
      </c>
      <c r="AE38" s="127" t="str">
        <f t="shared" si="15"/>
        <v/>
      </c>
    </row>
    <row r="39" spans="1:31" ht="15" customHeight="1" x14ac:dyDescent="0.2">
      <c r="A39" s="108" t="s">
        <v>126</v>
      </c>
      <c r="B39" s="109">
        <v>17</v>
      </c>
      <c r="C39" s="109">
        <v>2007</v>
      </c>
      <c r="D39" s="110" t="s">
        <v>1</v>
      </c>
      <c r="E39" s="111">
        <v>2.5428240740740739E-4</v>
      </c>
      <c r="F39" s="112">
        <v>3.1608796296296295E-4</v>
      </c>
      <c r="G39" s="112">
        <v>6.9826388888888889E-4</v>
      </c>
      <c r="H39" s="112">
        <v>1.5519675925925926E-3</v>
      </c>
      <c r="I39" s="112">
        <v>3.4966435185185187E-3</v>
      </c>
      <c r="J39" s="112">
        <v>7.3175925925925917E-3</v>
      </c>
      <c r="K39" s="113">
        <v>1.4339583333333334E-2</v>
      </c>
      <c r="L39" s="111">
        <v>2.8796296296296296E-4</v>
      </c>
      <c r="M39" s="112">
        <v>3.7534722222222223E-4</v>
      </c>
      <c r="N39" s="114">
        <v>8.1701388888888893E-4</v>
      </c>
      <c r="O39" s="113">
        <v>1.8166666666666667E-3</v>
      </c>
      <c r="P39" s="111"/>
      <c r="Q39" s="114">
        <v>3.9826388888888881E-4</v>
      </c>
      <c r="R39" s="114">
        <v>8.8101851851851861E-4</v>
      </c>
      <c r="S39" s="113">
        <v>1.9300925925925926E-3</v>
      </c>
      <c r="T39" s="111">
        <v>2.564814814814815E-4</v>
      </c>
      <c r="U39" s="112">
        <v>3.5150462962962962E-4</v>
      </c>
      <c r="V39" s="112">
        <v>9.1481481481481481E-4</v>
      </c>
      <c r="W39" s="113">
        <v>2.0329861111111113E-3</v>
      </c>
      <c r="X39" s="111">
        <v>8.0844907407407406E-4</v>
      </c>
      <c r="Y39" s="112">
        <v>1.9603009259259261E-3</v>
      </c>
      <c r="Z39" s="113">
        <v>3.9329861111111111E-3</v>
      </c>
      <c r="AA39" s="115" t="s">
        <v>201</v>
      </c>
      <c r="AB39" s="116" t="str">
        <f t="shared" si="12"/>
        <v>Y</v>
      </c>
      <c r="AC39" s="116" t="str">
        <f t="shared" si="13"/>
        <v>Y</v>
      </c>
      <c r="AD39" s="116" t="str">
        <f t="shared" si="14"/>
        <v>Y</v>
      </c>
      <c r="AE39" s="129" t="str">
        <f t="shared" si="15"/>
        <v>Y</v>
      </c>
    </row>
    <row r="40" spans="1:31" ht="15" customHeight="1" x14ac:dyDescent="0.2">
      <c r="A40" s="97" t="s">
        <v>135</v>
      </c>
      <c r="B40" s="98">
        <v>17</v>
      </c>
      <c r="C40" s="98">
        <v>2007</v>
      </c>
      <c r="D40" s="99" t="s">
        <v>1</v>
      </c>
      <c r="E40" s="100">
        <v>2.5462962962962961E-4</v>
      </c>
      <c r="F40" s="104">
        <v>3.043981481481482E-4</v>
      </c>
      <c r="G40" s="101">
        <v>6.7256944444444449E-4</v>
      </c>
      <c r="H40" s="101">
        <v>1.533912037037037E-3</v>
      </c>
      <c r="I40" s="101">
        <v>3.3239583333333333E-3</v>
      </c>
      <c r="J40" s="101">
        <v>7.4043981481481469E-3</v>
      </c>
      <c r="K40" s="102">
        <v>1.3625E-2</v>
      </c>
      <c r="L40" s="100">
        <v>2.670138888888889E-4</v>
      </c>
      <c r="M40" s="103">
        <v>3.3217592592592592E-4</v>
      </c>
      <c r="N40" s="104">
        <v>7.4675925925925919E-4</v>
      </c>
      <c r="O40" s="102">
        <v>1.6461805555555555E-3</v>
      </c>
      <c r="P40" s="100">
        <v>3.9432870370370376E-4</v>
      </c>
      <c r="Q40" s="104">
        <v>3.8946759259259262E-4</v>
      </c>
      <c r="R40" s="101">
        <v>8.7789351851851841E-4</v>
      </c>
      <c r="S40" s="102">
        <v>2.2552083333333335E-3</v>
      </c>
      <c r="T40" s="100">
        <v>3.7291666666666663E-4</v>
      </c>
      <c r="U40" s="104">
        <v>3.2511574074074073E-4</v>
      </c>
      <c r="V40" s="101">
        <v>7.5046296296296287E-4</v>
      </c>
      <c r="W40" s="102">
        <v>1.8199074074074075E-3</v>
      </c>
      <c r="X40" s="173">
        <v>7.5162037037037038E-4</v>
      </c>
      <c r="Y40" s="101">
        <v>1.7244212962962964E-3</v>
      </c>
      <c r="Z40" s="102">
        <v>3.7306712962962962E-3</v>
      </c>
      <c r="AA40" s="105" t="s">
        <v>201</v>
      </c>
      <c r="AB40" s="106" t="str">
        <f t="shared" si="12"/>
        <v>Y</v>
      </c>
      <c r="AC40" s="106" t="str">
        <f t="shared" si="13"/>
        <v>Y</v>
      </c>
      <c r="AD40" s="106" t="str">
        <f t="shared" si="14"/>
        <v>Y</v>
      </c>
      <c r="AE40" s="130" t="str">
        <f t="shared" si="15"/>
        <v>Y</v>
      </c>
    </row>
    <row r="41" spans="1:31" customFormat="1" ht="15" customHeight="1" thickBot="1" x14ac:dyDescent="0.25">
      <c r="A41" s="117" t="s">
        <v>198</v>
      </c>
      <c r="B41" s="118">
        <v>18</v>
      </c>
      <c r="C41" s="118">
        <v>2007</v>
      </c>
      <c r="D41" s="119" t="s">
        <v>1</v>
      </c>
      <c r="E41" s="120"/>
      <c r="F41" s="121">
        <v>3.1863425925925928E-4</v>
      </c>
      <c r="G41" s="121">
        <v>7.0740740740740736E-4</v>
      </c>
      <c r="H41" s="121">
        <v>1.8663194444444445E-3</v>
      </c>
      <c r="I41" s="121">
        <v>4.0759259259259264E-3</v>
      </c>
      <c r="J41" s="121"/>
      <c r="K41" s="122"/>
      <c r="L41" s="120"/>
      <c r="M41" s="125">
        <v>3.9456018518518524E-4</v>
      </c>
      <c r="N41" s="121">
        <v>8.7222222222222226E-4</v>
      </c>
      <c r="O41" s="122">
        <v>2.4052083333333334E-3</v>
      </c>
      <c r="P41" s="120"/>
      <c r="Q41" s="125">
        <v>4.2499999999999998E-4</v>
      </c>
      <c r="R41" s="121">
        <v>9.4675925925925928E-4</v>
      </c>
      <c r="S41" s="122">
        <v>2.4225694444444446E-3</v>
      </c>
      <c r="T41" s="120"/>
      <c r="U41" s="121">
        <v>3.5324074074074077E-4</v>
      </c>
      <c r="V41" s="121">
        <v>8.3032407407407404E-4</v>
      </c>
      <c r="W41" s="122"/>
      <c r="X41" s="120">
        <v>8.4432870370370369E-4</v>
      </c>
      <c r="Y41" s="121"/>
      <c r="Z41" s="122"/>
      <c r="AA41" s="123" t="s">
        <v>201</v>
      </c>
      <c r="AB41" s="124" t="str">
        <f t="shared" si="12"/>
        <v>Y</v>
      </c>
      <c r="AC41" s="124" t="str">
        <f t="shared" si="13"/>
        <v/>
      </c>
      <c r="AD41" s="124" t="str">
        <f t="shared" si="14"/>
        <v>Y</v>
      </c>
      <c r="AE41" s="131" t="str">
        <f t="shared" si="15"/>
        <v/>
      </c>
    </row>
    <row r="42" spans="1:31" customFormat="1" ht="15" customHeight="1" x14ac:dyDescent="0.2">
      <c r="A42" s="92" t="s">
        <v>289</v>
      </c>
      <c r="B42" s="38">
        <v>33</v>
      </c>
      <c r="C42" s="38">
        <v>1992</v>
      </c>
      <c r="D42" s="48"/>
      <c r="E42" s="150"/>
      <c r="F42" s="39"/>
      <c r="G42" s="64">
        <v>9.7974537037037041E-4</v>
      </c>
      <c r="H42" s="39"/>
      <c r="I42" s="39"/>
      <c r="J42" s="39"/>
      <c r="K42" s="52"/>
      <c r="L42" s="150"/>
      <c r="M42" s="39"/>
      <c r="N42" s="39"/>
      <c r="O42" s="52"/>
      <c r="P42" s="150"/>
      <c r="Q42" s="39"/>
      <c r="R42" s="39"/>
      <c r="S42" s="52"/>
      <c r="T42" s="150"/>
      <c r="U42" s="39"/>
      <c r="V42" s="39"/>
      <c r="W42" s="52"/>
      <c r="X42" s="150"/>
      <c r="Y42" s="39"/>
      <c r="Z42" s="52"/>
      <c r="AA42" s="57"/>
      <c r="AB42" s="40" t="str">
        <f>IF($H42="","",IF($H42&lt;180/24/3600,"Y",""))</f>
        <v/>
      </c>
      <c r="AC42" s="40" t="str">
        <f>IF($O42="","",IF($O42&lt;200/24/3600,"Y",""))</f>
        <v/>
      </c>
      <c r="AD42" s="40" t="str">
        <f>IF($S42="","",IF($S42&lt;225/24/3600,"Y",""))</f>
        <v/>
      </c>
      <c r="AE42" s="128" t="str">
        <f>IF($W42="","",IF($W42&lt;210/24/3600,"Y",""))</f>
        <v/>
      </c>
    </row>
    <row r="43" spans="1:31" ht="15" customHeight="1" x14ac:dyDescent="0.2">
      <c r="A43" s="90" t="s">
        <v>88</v>
      </c>
      <c r="B43" s="34">
        <v>61</v>
      </c>
      <c r="C43" s="34">
        <v>1964</v>
      </c>
      <c r="D43" s="46" t="s">
        <v>1</v>
      </c>
      <c r="E43" s="145"/>
      <c r="F43" s="37">
        <v>4.5370370370370378E-4</v>
      </c>
      <c r="G43" s="37">
        <v>1.0290509259259259E-3</v>
      </c>
      <c r="H43" s="37">
        <v>2.2696759259259263E-3</v>
      </c>
      <c r="I43" s="37">
        <v>4.8071759259259265E-3</v>
      </c>
      <c r="J43" s="37">
        <v>1.0162615740740741E-2</v>
      </c>
      <c r="K43" s="53">
        <v>1.9723611111111108E-2</v>
      </c>
      <c r="L43" s="145"/>
      <c r="M43" s="37">
        <v>5.6226851851851848E-4</v>
      </c>
      <c r="N43" s="37">
        <v>1.265625E-3</v>
      </c>
      <c r="O43" s="53">
        <v>2.7225694444444446E-3</v>
      </c>
      <c r="P43" s="145"/>
      <c r="Q43" s="37">
        <v>6.1111111111111099E-4</v>
      </c>
      <c r="R43" s="37">
        <v>1.4200231481481483E-3</v>
      </c>
      <c r="S43" s="53">
        <v>3.1733796296296297E-3</v>
      </c>
      <c r="T43" s="145"/>
      <c r="U43" s="37">
        <v>6.5231481481481477E-4</v>
      </c>
      <c r="V43" s="37">
        <v>1.4268518518518519E-3</v>
      </c>
      <c r="W43" s="53">
        <v>3.7457175925925926E-3</v>
      </c>
      <c r="X43" s="170">
        <v>1.2910879629629628E-3</v>
      </c>
      <c r="Y43" s="37">
        <v>2.8968750000000001E-3</v>
      </c>
      <c r="Z43" s="53">
        <v>6.1561342592592588E-3</v>
      </c>
      <c r="AA43" s="107"/>
      <c r="AB43" s="36"/>
      <c r="AC43" s="36"/>
      <c r="AD43" s="36"/>
      <c r="AE43" s="126"/>
    </row>
    <row r="44" spans="1:31" ht="15" customHeight="1" thickBot="1" x14ac:dyDescent="0.25">
      <c r="A44" s="92" t="s">
        <v>89</v>
      </c>
      <c r="B44" s="38">
        <v>67</v>
      </c>
      <c r="C44" s="38">
        <v>1958</v>
      </c>
      <c r="D44" s="48" t="s">
        <v>1</v>
      </c>
      <c r="E44" s="150"/>
      <c r="F44" s="44">
        <v>5.579861111111111E-4</v>
      </c>
      <c r="G44" s="44">
        <v>1.2770833333333334E-3</v>
      </c>
      <c r="H44" s="44">
        <v>2.7412037037037036E-3</v>
      </c>
      <c r="I44" s="44">
        <v>5.8302083333333331E-3</v>
      </c>
      <c r="J44" s="39">
        <v>1.1864583333333333E-2</v>
      </c>
      <c r="K44" s="52">
        <v>2.2645717592592592E-2</v>
      </c>
      <c r="L44" s="150"/>
      <c r="M44" s="39"/>
      <c r="N44" s="39"/>
      <c r="O44" s="52"/>
      <c r="P44" s="150"/>
      <c r="Q44" s="44">
        <v>6.7129629629629625E-4</v>
      </c>
      <c r="R44" s="44">
        <v>1.511574074074074E-3</v>
      </c>
      <c r="S44" s="54">
        <v>3.2210648148148151E-3</v>
      </c>
      <c r="T44" s="150"/>
      <c r="U44" s="44">
        <v>7.8414351851851854E-4</v>
      </c>
      <c r="V44" s="39"/>
      <c r="W44" s="52"/>
      <c r="X44" s="169">
        <v>1.483101851851852E-3</v>
      </c>
      <c r="Y44" s="44">
        <v>3.2049768518518525E-3</v>
      </c>
      <c r="Z44" s="52"/>
      <c r="AA44" s="66"/>
      <c r="AB44" s="40"/>
      <c r="AC44" s="40"/>
      <c r="AD44" s="40"/>
      <c r="AE44" s="128"/>
    </row>
    <row r="45" spans="1:31" ht="15" customHeight="1" thickBot="1" x14ac:dyDescent="0.25">
      <c r="A45" s="171" t="s">
        <v>85</v>
      </c>
      <c r="B45" s="5" t="s">
        <v>0</v>
      </c>
      <c r="C45" s="22" t="s">
        <v>132</v>
      </c>
      <c r="D45" s="58" t="s">
        <v>2</v>
      </c>
      <c r="E45" s="168" t="s">
        <v>21</v>
      </c>
      <c r="F45" s="5" t="s">
        <v>22</v>
      </c>
      <c r="G45" s="5" t="s">
        <v>6</v>
      </c>
      <c r="H45" s="5" t="s">
        <v>7</v>
      </c>
      <c r="I45" s="5" t="s">
        <v>8</v>
      </c>
      <c r="J45" s="5" t="s">
        <v>9</v>
      </c>
      <c r="K45" s="49" t="s">
        <v>10</v>
      </c>
      <c r="L45" s="168" t="s">
        <v>23</v>
      </c>
      <c r="M45" s="5" t="s">
        <v>24</v>
      </c>
      <c r="N45" s="5" t="s">
        <v>11</v>
      </c>
      <c r="O45" s="49" t="s">
        <v>12</v>
      </c>
      <c r="P45" s="168" t="s">
        <v>13</v>
      </c>
      <c r="Q45" s="5" t="s">
        <v>14</v>
      </c>
      <c r="R45" s="5" t="s">
        <v>15</v>
      </c>
      <c r="S45" s="49" t="s">
        <v>16</v>
      </c>
      <c r="T45" s="168" t="s">
        <v>17</v>
      </c>
      <c r="U45" s="5" t="s">
        <v>18</v>
      </c>
      <c r="V45" s="5" t="s">
        <v>19</v>
      </c>
      <c r="W45" s="49" t="s">
        <v>20</v>
      </c>
      <c r="X45" s="168" t="s">
        <v>3</v>
      </c>
      <c r="Y45" s="5" t="s">
        <v>4</v>
      </c>
      <c r="Z45" s="49" t="s">
        <v>5</v>
      </c>
      <c r="AA45" s="29">
        <v>15</v>
      </c>
      <c r="AB45" s="29" t="s">
        <v>189</v>
      </c>
      <c r="AC45" s="5" t="s">
        <v>191</v>
      </c>
      <c r="AD45" s="5" t="s">
        <v>192</v>
      </c>
      <c r="AE45" s="49" t="s">
        <v>190</v>
      </c>
    </row>
    <row r="46" spans="1:31" ht="18" customHeight="1" x14ac:dyDescent="0.2"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31" ht="15" customHeight="1" x14ac:dyDescent="0.2">
      <c r="A47" s="177">
        <v>45658</v>
      </c>
      <c r="B47" s="177"/>
      <c r="C47" s="177"/>
      <c r="D47" s="178"/>
      <c r="E47" s="27">
        <v>6.9432870370370362E-4</v>
      </c>
      <c r="F47" s="25" t="s">
        <v>114</v>
      </c>
      <c r="G47" s="25"/>
      <c r="H47" s="6">
        <v>6.9432870370370362E-4</v>
      </c>
      <c r="I47" s="25" t="s">
        <v>148</v>
      </c>
      <c r="J47" s="25"/>
      <c r="L47" s="27">
        <v>6.9432870370370362E-4</v>
      </c>
      <c r="M47" s="25" t="s">
        <v>114</v>
      </c>
      <c r="N47" s="25"/>
      <c r="O47" s="6">
        <v>6.9432870370370362E-4</v>
      </c>
      <c r="P47" s="25" t="s">
        <v>148</v>
      </c>
      <c r="Q47" s="25"/>
      <c r="T47" s="27">
        <v>6.9432870370370362E-4</v>
      </c>
      <c r="U47" s="25" t="s">
        <v>114</v>
      </c>
      <c r="V47" s="25"/>
      <c r="W47" s="6">
        <v>6.9432870370370362E-4</v>
      </c>
      <c r="X47" s="25" t="s">
        <v>148</v>
      </c>
      <c r="Y47" s="25"/>
    </row>
    <row r="48" spans="1:31" ht="6" customHeight="1" thickBo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customHeight="1" thickTop="1" thickBot="1" x14ac:dyDescent="0.25">
      <c r="A49" s="177"/>
      <c r="B49" s="177"/>
      <c r="C49" s="177"/>
      <c r="D49" s="178"/>
      <c r="E49" s="8">
        <v>6.9432870370370362E-4</v>
      </c>
      <c r="F49" s="25" t="s">
        <v>140</v>
      </c>
      <c r="G49" s="25"/>
      <c r="H49" s="7">
        <v>6.9432870370370362E-4</v>
      </c>
      <c r="I49" s="25" t="s">
        <v>141</v>
      </c>
      <c r="J49" s="25"/>
      <c r="L49" s="8">
        <v>6.9432870370370362E-4</v>
      </c>
      <c r="M49" s="25" t="s">
        <v>140</v>
      </c>
      <c r="N49" s="25"/>
      <c r="O49" s="7">
        <v>6.9432870370370362E-4</v>
      </c>
      <c r="P49" s="25" t="s">
        <v>141</v>
      </c>
      <c r="Q49" s="25"/>
      <c r="T49" s="8">
        <v>6.9432870370370362E-4</v>
      </c>
      <c r="U49" s="25" t="s">
        <v>140</v>
      </c>
      <c r="V49" s="25"/>
      <c r="W49" s="7">
        <v>6.9432870370370362E-4</v>
      </c>
      <c r="X49" s="25" t="s">
        <v>141</v>
      </c>
      <c r="Y49" s="25"/>
    </row>
    <row r="50" spans="1:26" ht="6" customHeight="1" thickTop="1" x14ac:dyDescent="0.2"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customHeight="1" x14ac:dyDescent="0.2">
      <c r="E51" s="9">
        <v>6.9432870370370362E-4</v>
      </c>
      <c r="F51" s="25" t="s">
        <v>146</v>
      </c>
      <c r="G51"/>
      <c r="H51" s="28">
        <v>6.9432870370370362E-4</v>
      </c>
      <c r="I51" s="25" t="s">
        <v>147</v>
      </c>
      <c r="J51"/>
      <c r="L51" s="9">
        <v>6.9432870370370362E-4</v>
      </c>
      <c r="M51" s="25" t="s">
        <v>146</v>
      </c>
      <c r="N51"/>
      <c r="O51" s="28">
        <v>6.9432870370370362E-4</v>
      </c>
      <c r="P51" s="25" t="s">
        <v>147</v>
      </c>
      <c r="Q51"/>
      <c r="T51" s="9">
        <v>6.9432870370370362E-4</v>
      </c>
      <c r="U51" s="25" t="s">
        <v>146</v>
      </c>
      <c r="V51"/>
      <c r="W51" s="28">
        <v>6.9432870370370362E-4</v>
      </c>
      <c r="X51" s="25" t="s">
        <v>147</v>
      </c>
      <c r="Y51"/>
    </row>
  </sheetData>
  <sortState xmlns:xlrd2="http://schemas.microsoft.com/office/spreadsheetml/2017/richdata2" ref="A39:Z41">
    <sortCondition descending="1" ref="C39:C41"/>
  </sortState>
  <mergeCells count="4">
    <mergeCell ref="E1:V1"/>
    <mergeCell ref="A49:D49"/>
    <mergeCell ref="AA2:AE2"/>
    <mergeCell ref="A47:D47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91"/>
  <sheetViews>
    <sheetView topLeftCell="A12" workbookViewId="0">
      <selection activeCell="B26" sqref="B26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163</v>
      </c>
    </row>
    <row r="2" spans="1:3" x14ac:dyDescent="0.2">
      <c r="A2" s="16" t="s">
        <v>25</v>
      </c>
      <c r="B2" s="16" t="s">
        <v>239</v>
      </c>
      <c r="C2" s="2"/>
    </row>
    <row r="3" spans="1:3" x14ac:dyDescent="0.2">
      <c r="A3" s="16" t="s">
        <v>161</v>
      </c>
      <c r="B3" s="16" t="s">
        <v>161</v>
      </c>
      <c r="C3" s="2"/>
    </row>
    <row r="4" spans="1:3" x14ac:dyDescent="0.2">
      <c r="A4" s="16" t="s">
        <v>125</v>
      </c>
      <c r="B4" s="16" t="s">
        <v>164</v>
      </c>
      <c r="C4" s="2"/>
    </row>
    <row r="5" spans="1:3" x14ac:dyDescent="0.2">
      <c r="A5" s="16" t="s">
        <v>108</v>
      </c>
      <c r="B5" s="16" t="s">
        <v>107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206</v>
      </c>
      <c r="B7" s="16" t="s">
        <v>207</v>
      </c>
      <c r="C7" s="2"/>
    </row>
    <row r="8" spans="1:3" x14ac:dyDescent="0.2">
      <c r="A8" s="16" t="s">
        <v>222</v>
      </c>
      <c r="B8" s="16" t="s">
        <v>223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235</v>
      </c>
      <c r="B10" s="16" t="s">
        <v>236</v>
      </c>
      <c r="C10" s="2"/>
    </row>
    <row r="11" spans="1:3" x14ac:dyDescent="0.2">
      <c r="A11" s="16" t="s">
        <v>165</v>
      </c>
      <c r="B11" s="16" t="s">
        <v>166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157</v>
      </c>
      <c r="B13" s="16" t="s">
        <v>158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133</v>
      </c>
      <c r="B15" s="16" t="s">
        <v>134</v>
      </c>
      <c r="C15" s="2"/>
    </row>
    <row r="16" spans="1:3" x14ac:dyDescent="0.2">
      <c r="A16" s="16" t="s">
        <v>149</v>
      </c>
      <c r="B16" s="16" t="s">
        <v>150</v>
      </c>
      <c r="C16" s="2"/>
    </row>
    <row r="17" spans="1:3" x14ac:dyDescent="0.2">
      <c r="A17" s="16" t="s">
        <v>167</v>
      </c>
      <c r="B17" s="16" t="s">
        <v>168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187</v>
      </c>
      <c r="B19" s="16" t="s">
        <v>188</v>
      </c>
      <c r="C19" s="2"/>
    </row>
    <row r="20" spans="1:3" x14ac:dyDescent="0.2">
      <c r="A20" s="16" t="s">
        <v>76</v>
      </c>
      <c r="B20" s="16" t="s">
        <v>131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109</v>
      </c>
      <c r="B22" s="16" t="s">
        <v>110</v>
      </c>
      <c r="C22" s="2"/>
    </row>
    <row r="23" spans="1:3" x14ac:dyDescent="0.2">
      <c r="A23" s="16" t="s">
        <v>200</v>
      </c>
      <c r="B23" s="16" t="s">
        <v>199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302</v>
      </c>
      <c r="B27" s="16" t="s">
        <v>303</v>
      </c>
      <c r="C27" s="2"/>
    </row>
    <row r="28" spans="1:3" x14ac:dyDescent="0.2">
      <c r="A28" s="16" t="s">
        <v>219</v>
      </c>
      <c r="B28" s="16" t="s">
        <v>220</v>
      </c>
      <c r="C28" s="2"/>
    </row>
    <row r="29" spans="1:3" x14ac:dyDescent="0.2">
      <c r="A29" s="16" t="s">
        <v>60</v>
      </c>
      <c r="B29" s="16" t="s">
        <v>66</v>
      </c>
      <c r="C29" s="2"/>
    </row>
    <row r="30" spans="1:3" x14ac:dyDescent="0.2">
      <c r="A30" s="16" t="s">
        <v>103</v>
      </c>
      <c r="B30" s="16" t="s">
        <v>104</v>
      </c>
      <c r="C30" s="2"/>
    </row>
    <row r="31" spans="1:3" x14ac:dyDescent="0.2">
      <c r="A31" s="16" t="s">
        <v>208</v>
      </c>
      <c r="B31" s="16" t="s">
        <v>209</v>
      </c>
      <c r="C31" s="2"/>
    </row>
    <row r="32" spans="1:3" x14ac:dyDescent="0.2">
      <c r="A32" s="16" t="s">
        <v>61</v>
      </c>
      <c r="B32" s="16" t="s">
        <v>67</v>
      </c>
      <c r="C32" s="2"/>
    </row>
    <row r="33" spans="1:3" x14ac:dyDescent="0.2">
      <c r="A33" s="16" t="s">
        <v>62</v>
      </c>
      <c r="B33" s="16" t="s">
        <v>68</v>
      </c>
      <c r="C33" s="2"/>
    </row>
    <row r="34" spans="1:3" x14ac:dyDescent="0.2">
      <c r="A34" s="16" t="s">
        <v>211</v>
      </c>
      <c r="B34" s="16" t="s">
        <v>212</v>
      </c>
      <c r="C34" s="2"/>
    </row>
    <row r="35" spans="1:3" x14ac:dyDescent="0.2">
      <c r="A35" s="16" t="s">
        <v>97</v>
      </c>
      <c r="B35" s="16" t="s">
        <v>69</v>
      </c>
      <c r="C35" s="2"/>
    </row>
    <row r="36" spans="1:3" x14ac:dyDescent="0.2">
      <c r="A36" s="16" t="s">
        <v>96</v>
      </c>
      <c r="B36" s="16" t="s">
        <v>95</v>
      </c>
      <c r="C36" s="2"/>
    </row>
    <row r="37" spans="1:3" x14ac:dyDescent="0.2">
      <c r="A37" s="16" t="s">
        <v>63</v>
      </c>
      <c r="B37" s="16" t="s">
        <v>70</v>
      </c>
      <c r="C37" s="2"/>
    </row>
    <row r="38" spans="1:3" x14ac:dyDescent="0.2">
      <c r="A38" s="16" t="s">
        <v>78</v>
      </c>
      <c r="B38" s="16" t="s">
        <v>237</v>
      </c>
      <c r="C38" s="2"/>
    </row>
    <row r="39" spans="1:3" x14ac:dyDescent="0.2">
      <c r="A39" s="16" t="s">
        <v>28</v>
      </c>
      <c r="B39" s="16" t="s">
        <v>238</v>
      </c>
      <c r="C39" s="2"/>
    </row>
    <row r="40" spans="1:3" x14ac:dyDescent="0.2">
      <c r="A40" s="16" t="s">
        <v>156</v>
      </c>
      <c r="B40" s="16" t="s">
        <v>153</v>
      </c>
      <c r="C40" s="2">
        <v>2</v>
      </c>
    </row>
    <row r="41" spans="1:3" x14ac:dyDescent="0.2">
      <c r="A41" s="16" t="s">
        <v>169</v>
      </c>
      <c r="B41" s="16" t="s">
        <v>170</v>
      </c>
      <c r="C41" s="2"/>
    </row>
    <row r="42" spans="1:3" x14ac:dyDescent="0.2">
      <c r="A42" s="16" t="s">
        <v>155</v>
      </c>
      <c r="B42" s="16" t="s">
        <v>154</v>
      </c>
      <c r="C42" s="2">
        <v>1</v>
      </c>
    </row>
    <row r="43" spans="1:3" x14ac:dyDescent="0.2">
      <c r="A43" s="16" t="s">
        <v>152</v>
      </c>
      <c r="B43" s="16" t="s">
        <v>151</v>
      </c>
      <c r="C43" s="2">
        <v>2</v>
      </c>
    </row>
    <row r="44" spans="1:3" x14ac:dyDescent="0.2">
      <c r="A44" s="16" t="s">
        <v>224</v>
      </c>
      <c r="B44" s="16" t="s">
        <v>225</v>
      </c>
      <c r="C44" s="2">
        <v>4</v>
      </c>
    </row>
    <row r="45" spans="1:3" x14ac:dyDescent="0.2">
      <c r="A45" s="16" t="s">
        <v>145</v>
      </c>
      <c r="B45" s="16" t="s">
        <v>144</v>
      </c>
      <c r="C45" s="2"/>
    </row>
    <row r="46" spans="1:3" x14ac:dyDescent="0.2">
      <c r="A46" s="16" t="s">
        <v>142</v>
      </c>
      <c r="B46" s="16" t="s">
        <v>143</v>
      </c>
      <c r="C46" s="2">
        <v>3</v>
      </c>
    </row>
    <row r="47" spans="1:3" x14ac:dyDescent="0.2">
      <c r="A47" s="16" t="s">
        <v>99</v>
      </c>
      <c r="B47" s="16" t="s">
        <v>100</v>
      </c>
      <c r="C47" s="2"/>
    </row>
    <row r="48" spans="1:3" x14ac:dyDescent="0.2">
      <c r="A48" s="16" t="s">
        <v>39</v>
      </c>
      <c r="B48" s="16" t="s">
        <v>34</v>
      </c>
      <c r="C48" s="2">
        <v>3</v>
      </c>
    </row>
    <row r="49" spans="1:3" x14ac:dyDescent="0.2">
      <c r="A49" s="16" t="s">
        <v>40</v>
      </c>
      <c r="B49" s="16" t="s">
        <v>54</v>
      </c>
      <c r="C49" s="2"/>
    </row>
    <row r="50" spans="1:3" x14ac:dyDescent="0.2">
      <c r="A50" s="16" t="s">
        <v>171</v>
      </c>
      <c r="B50" s="16" t="s">
        <v>172</v>
      </c>
      <c r="C50" s="2">
        <v>3</v>
      </c>
    </row>
    <row r="51" spans="1:3" x14ac:dyDescent="0.2">
      <c r="A51" s="16" t="s">
        <v>183</v>
      </c>
      <c r="B51" s="16" t="s">
        <v>162</v>
      </c>
      <c r="C51" s="2">
        <v>3</v>
      </c>
    </row>
    <row r="52" spans="1:3" x14ac:dyDescent="0.2">
      <c r="A52" s="16" t="s">
        <v>173</v>
      </c>
      <c r="B52" s="16" t="s">
        <v>174</v>
      </c>
      <c r="C52" s="2"/>
    </row>
    <row r="53" spans="1:3" x14ac:dyDescent="0.2">
      <c r="A53" s="16" t="s">
        <v>112</v>
      </c>
      <c r="B53" s="16" t="s">
        <v>111</v>
      </c>
      <c r="C53" s="2"/>
    </row>
    <row r="54" spans="1:3" x14ac:dyDescent="0.2">
      <c r="A54" s="16" t="s">
        <v>175</v>
      </c>
      <c r="B54" s="16" t="s">
        <v>176</v>
      </c>
      <c r="C54" s="2"/>
    </row>
    <row r="55" spans="1:3" x14ac:dyDescent="0.2">
      <c r="A55" s="16" t="s">
        <v>29</v>
      </c>
      <c r="B55" s="16" t="s">
        <v>35</v>
      </c>
      <c r="C55" s="2"/>
    </row>
    <row r="56" spans="1:3" x14ac:dyDescent="0.2">
      <c r="A56" s="16" t="s">
        <v>79</v>
      </c>
      <c r="B56" s="16" t="s">
        <v>80</v>
      </c>
      <c r="C56" s="2"/>
    </row>
    <row r="57" spans="1:3" x14ac:dyDescent="0.2">
      <c r="A57" s="16" t="s">
        <v>203</v>
      </c>
      <c r="B57" s="16" t="s">
        <v>204</v>
      </c>
      <c r="C57" s="2"/>
    </row>
    <row r="58" spans="1:3" x14ac:dyDescent="0.2">
      <c r="A58" s="16" t="s">
        <v>105</v>
      </c>
      <c r="B58" s="16" t="s">
        <v>106</v>
      </c>
      <c r="C58" s="2"/>
    </row>
    <row r="59" spans="1:3" x14ac:dyDescent="0.2">
      <c r="A59" s="16" t="s">
        <v>73</v>
      </c>
      <c r="B59" s="16" t="s">
        <v>72</v>
      </c>
      <c r="C59" s="2"/>
    </row>
    <row r="60" spans="1:3" x14ac:dyDescent="0.2">
      <c r="A60" s="16" t="s">
        <v>240</v>
      </c>
      <c r="B60" s="16" t="s">
        <v>241</v>
      </c>
      <c r="C60" s="2"/>
    </row>
    <row r="61" spans="1:3" x14ac:dyDescent="0.2">
      <c r="A61" s="16" t="s">
        <v>196</v>
      </c>
      <c r="B61" s="16" t="s">
        <v>197</v>
      </c>
      <c r="C61" s="2"/>
    </row>
    <row r="62" spans="1:3" x14ac:dyDescent="0.2">
      <c r="A62" s="16" t="s">
        <v>130</v>
      </c>
      <c r="B62" s="16" t="s">
        <v>129</v>
      </c>
      <c r="C62" s="2"/>
    </row>
    <row r="63" spans="1:3" x14ac:dyDescent="0.2">
      <c r="A63" s="16" t="s">
        <v>127</v>
      </c>
      <c r="B63" s="16" t="s">
        <v>128</v>
      </c>
      <c r="C63" s="2"/>
    </row>
    <row r="64" spans="1:3" x14ac:dyDescent="0.2">
      <c r="A64" s="16" t="s">
        <v>263</v>
      </c>
      <c r="B64" s="16" t="s">
        <v>264</v>
      </c>
      <c r="C64" s="2">
        <v>4</v>
      </c>
    </row>
    <row r="65" spans="1:3" x14ac:dyDescent="0.2">
      <c r="A65" s="16" t="s">
        <v>195</v>
      </c>
      <c r="B65" s="16" t="s">
        <v>194</v>
      </c>
      <c r="C65" s="2">
        <v>3</v>
      </c>
    </row>
    <row r="66" spans="1:3" x14ac:dyDescent="0.2">
      <c r="A66" s="16" t="s">
        <v>42</v>
      </c>
      <c r="B66" s="16" t="s">
        <v>51</v>
      </c>
      <c r="C66" s="2"/>
    </row>
    <row r="67" spans="1:3" x14ac:dyDescent="0.2">
      <c r="A67" s="16" t="s">
        <v>43</v>
      </c>
      <c r="B67" s="16" t="s">
        <v>50</v>
      </c>
      <c r="C67" s="2">
        <v>3</v>
      </c>
    </row>
    <row r="68" spans="1:3" x14ac:dyDescent="0.2">
      <c r="A68" s="16" t="s">
        <v>41</v>
      </c>
      <c r="B68" s="16" t="s">
        <v>49</v>
      </c>
      <c r="C68" s="2"/>
    </row>
    <row r="69" spans="1:3" x14ac:dyDescent="0.2">
      <c r="A69" s="16" t="s">
        <v>46</v>
      </c>
      <c r="B69" s="16" t="s">
        <v>52</v>
      </c>
      <c r="C69" s="2">
        <v>2</v>
      </c>
    </row>
    <row r="70" spans="1:3" x14ac:dyDescent="0.2">
      <c r="A70" s="16" t="s">
        <v>159</v>
      </c>
      <c r="B70" s="16" t="s">
        <v>160</v>
      </c>
      <c r="C70" s="2">
        <v>1</v>
      </c>
    </row>
    <row r="71" spans="1:3" x14ac:dyDescent="0.2">
      <c r="A71" s="16" t="s">
        <v>58</v>
      </c>
      <c r="B71" s="16" t="s">
        <v>53</v>
      </c>
      <c r="C71" s="2">
        <v>3</v>
      </c>
    </row>
    <row r="72" spans="1:3" x14ac:dyDescent="0.2">
      <c r="A72" s="16" t="s">
        <v>230</v>
      </c>
      <c r="B72" s="16" t="s">
        <v>231</v>
      </c>
      <c r="C72" s="2"/>
    </row>
    <row r="73" spans="1:3" x14ac:dyDescent="0.2">
      <c r="A73" s="16" t="s">
        <v>47</v>
      </c>
      <c r="B73" s="16" t="s">
        <v>55</v>
      </c>
      <c r="C73" s="2"/>
    </row>
    <row r="74" spans="1:3" x14ac:dyDescent="0.2">
      <c r="A74" s="16" t="s">
        <v>98</v>
      </c>
      <c r="B74" s="16" t="s">
        <v>177</v>
      </c>
      <c r="C74" s="2"/>
    </row>
    <row r="75" spans="1:3" x14ac:dyDescent="0.2">
      <c r="A75" s="16" t="s">
        <v>92</v>
      </c>
      <c r="B75" s="16" t="s">
        <v>93</v>
      </c>
      <c r="C75" s="2">
        <v>3</v>
      </c>
    </row>
    <row r="76" spans="1:3" x14ac:dyDescent="0.2">
      <c r="A76" s="16" t="s">
        <v>44</v>
      </c>
      <c r="B76" s="16" t="s">
        <v>101</v>
      </c>
      <c r="C76" s="2"/>
    </row>
    <row r="77" spans="1:3" x14ac:dyDescent="0.2">
      <c r="A77" s="16" t="s">
        <v>185</v>
      </c>
      <c r="B77" s="16" t="s">
        <v>186</v>
      </c>
      <c r="C77" s="2"/>
    </row>
    <row r="78" spans="1:3" x14ac:dyDescent="0.2">
      <c r="A78" s="16" t="s">
        <v>77</v>
      </c>
      <c r="B78" s="16" t="s">
        <v>178</v>
      </c>
      <c r="C78" s="2"/>
    </row>
    <row r="79" spans="1:3" x14ac:dyDescent="0.2">
      <c r="A79" s="16" t="s">
        <v>102</v>
      </c>
      <c r="B79" s="16" t="s">
        <v>179</v>
      </c>
      <c r="C79" s="2">
        <v>3</v>
      </c>
    </row>
    <row r="80" spans="1:3" x14ac:dyDescent="0.2">
      <c r="A80" s="16" t="s">
        <v>57</v>
      </c>
      <c r="B80" s="16" t="s">
        <v>180</v>
      </c>
      <c r="C80" s="2">
        <v>3</v>
      </c>
    </row>
    <row r="81" spans="1:3" x14ac:dyDescent="0.2">
      <c r="A81" s="16" t="s">
        <v>287</v>
      </c>
      <c r="B81" s="16" t="s">
        <v>288</v>
      </c>
      <c r="C81" s="2">
        <v>4</v>
      </c>
    </row>
    <row r="82" spans="1:3" x14ac:dyDescent="0.2">
      <c r="A82" s="16" t="s">
        <v>181</v>
      </c>
      <c r="B82" s="16" t="s">
        <v>182</v>
      </c>
      <c r="C82" s="2"/>
    </row>
    <row r="83" spans="1:3" x14ac:dyDescent="0.2">
      <c r="A83" s="16" t="s">
        <v>36</v>
      </c>
      <c r="B83" s="16" t="s">
        <v>115</v>
      </c>
      <c r="C83" s="2"/>
    </row>
    <row r="84" spans="1:3" x14ac:dyDescent="0.2">
      <c r="A84" s="16" t="s">
        <v>90</v>
      </c>
      <c r="B84" s="16" t="s">
        <v>116</v>
      </c>
    </row>
    <row r="85" spans="1:3" x14ac:dyDescent="0.2">
      <c r="A85" s="16" t="s">
        <v>137</v>
      </c>
      <c r="B85" s="16" t="s">
        <v>136</v>
      </c>
    </row>
    <row r="86" spans="1:3" x14ac:dyDescent="0.2">
      <c r="A86" s="16" t="s">
        <v>94</v>
      </c>
      <c r="B86" s="16" t="s">
        <v>117</v>
      </c>
    </row>
    <row r="87" spans="1:3" x14ac:dyDescent="0.2">
      <c r="A87" s="16" t="s">
        <v>138</v>
      </c>
      <c r="B87" s="16" t="s">
        <v>139</v>
      </c>
    </row>
    <row r="88" spans="1:3" x14ac:dyDescent="0.2">
      <c r="A88" s="16" t="s">
        <v>121</v>
      </c>
      <c r="B88" s="16" t="s">
        <v>122</v>
      </c>
    </row>
    <row r="89" spans="1:3" x14ac:dyDescent="0.2">
      <c r="A89" s="16" t="s">
        <v>91</v>
      </c>
      <c r="B89" s="16" t="s">
        <v>118</v>
      </c>
    </row>
    <row r="90" spans="1:3" x14ac:dyDescent="0.2">
      <c r="A90" s="16" t="s">
        <v>123</v>
      </c>
      <c r="B90" s="16" t="s">
        <v>124</v>
      </c>
    </row>
    <row r="91" spans="1:3" x14ac:dyDescent="0.2">
      <c r="A91" s="16" t="s">
        <v>74</v>
      </c>
      <c r="B91" s="16" t="s">
        <v>119</v>
      </c>
    </row>
  </sheetData>
  <sortState xmlns:xlrd2="http://schemas.microsoft.com/office/spreadsheetml/2017/richdata2" ref="A2:B40">
    <sortCondition ref="A40"/>
  </sortState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</cp:lastModifiedBy>
  <cp:lastPrinted>2025-07-07T09:30:59Z</cp:lastPrinted>
  <dcterms:created xsi:type="dcterms:W3CDTF">2002-01-12T09:15:20Z</dcterms:created>
  <dcterms:modified xsi:type="dcterms:W3CDTF">2025-07-07T09:32:41Z</dcterms:modified>
</cp:coreProperties>
</file>