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6\"/>
    </mc:Choice>
  </mc:AlternateContent>
  <xr:revisionPtr revIDLastSave="0" documentId="13_ncr:1_{5FA43144-81B7-4CF9-9A71-B09785393913}" xr6:coauthVersionLast="47" xr6:coauthVersionMax="47" xr10:uidLastSave="{00000000-0000-0000-0000-000000000000}"/>
  <bookViews>
    <workbookView xWindow="9120" yWindow="2280" windowWidth="27630" windowHeight="17280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Female!$A$1:$AE$58</definedName>
    <definedName name="_xlnm.Print_Area" localSheetId="2">'Key to Comments'!$A$1:$B$90</definedName>
    <definedName name="_xlnm.Print_Area" localSheetId="1">Male!$A$1:$AE$49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9" i="8" l="1"/>
  <c r="AD19" i="8"/>
  <c r="AC19" i="8"/>
  <c r="AB19" i="8"/>
  <c r="AE39" i="4" l="1"/>
  <c r="AD39" i="4"/>
  <c r="AC39" i="4"/>
  <c r="AB39" i="4"/>
  <c r="AE40" i="4"/>
  <c r="AD40" i="4"/>
  <c r="AC40" i="4"/>
  <c r="AB40" i="4"/>
  <c r="AE38" i="4"/>
  <c r="AD38" i="4"/>
  <c r="AC38" i="4"/>
  <c r="AB38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AE34" i="4"/>
  <c r="AD34" i="4"/>
  <c r="AC34" i="4"/>
  <c r="AB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42" i="8" l="1"/>
  <c r="AD42" i="8"/>
  <c r="AC42" i="8"/>
  <c r="AB42" i="8"/>
  <c r="AE5" i="4" l="1"/>
  <c r="AD5" i="4"/>
  <c r="AC5" i="4"/>
  <c r="AB5" i="4"/>
  <c r="AE13" i="4"/>
  <c r="AD13" i="4"/>
  <c r="AC13" i="4"/>
  <c r="AB13" i="4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3" i="8"/>
  <c r="AD23" i="8"/>
  <c r="AC23" i="8"/>
  <c r="AB23" i="8"/>
  <c r="AE30" i="8"/>
  <c r="AD30" i="8"/>
  <c r="AC30" i="8"/>
  <c r="AB30" i="8"/>
  <c r="AE4" i="4"/>
  <c r="AD4" i="4"/>
  <c r="AC4" i="4"/>
  <c r="AB4" i="4"/>
  <c r="AE12" i="4"/>
  <c r="AD12" i="4"/>
  <c r="AC12" i="4"/>
  <c r="AB12" i="4"/>
  <c r="AE15" i="4" l="1"/>
  <c r="AD15" i="4"/>
  <c r="AC15" i="4"/>
  <c r="AB15" i="4"/>
  <c r="AE34" i="8" l="1"/>
  <c r="AD34" i="8"/>
  <c r="AC34" i="8"/>
  <c r="AB34" i="8"/>
  <c r="AE27" i="4"/>
  <c r="AD27" i="4"/>
  <c r="AC27" i="4"/>
  <c r="AB27" i="4"/>
  <c r="AE11" i="8" l="1"/>
  <c r="AD11" i="8"/>
  <c r="AC11" i="8"/>
  <c r="AB11" i="8"/>
  <c r="AE12" i="8"/>
  <c r="AD12" i="8"/>
  <c r="AC12" i="8"/>
  <c r="AB12" i="8"/>
  <c r="AE28" i="8"/>
  <c r="AD28" i="8"/>
  <c r="AC28" i="8"/>
  <c r="AB28" i="8"/>
  <c r="AE22" i="4"/>
  <c r="AD22" i="4"/>
  <c r="AC22" i="4"/>
  <c r="AB22" i="4"/>
  <c r="AE17" i="4"/>
  <c r="AD17" i="4"/>
  <c r="AC17" i="4"/>
  <c r="AB17" i="4"/>
  <c r="AE6" i="4"/>
  <c r="AD6" i="4"/>
  <c r="AC6" i="4"/>
  <c r="AB6" i="4"/>
  <c r="AE36" i="8" l="1"/>
  <c r="AD36" i="8"/>
  <c r="AC36" i="8"/>
  <c r="AB36" i="8"/>
  <c r="AE19" i="4" l="1"/>
  <c r="AD19" i="4"/>
  <c r="AC19" i="4"/>
  <c r="AB19" i="4"/>
  <c r="AE11" i="4" l="1"/>
  <c r="AD11" i="4"/>
  <c r="AC11" i="4"/>
  <c r="AB11" i="4"/>
  <c r="AE20" i="8"/>
  <c r="AD20" i="8"/>
  <c r="AC20" i="8"/>
  <c r="AB20" i="8"/>
  <c r="AE18" i="8"/>
  <c r="AD18" i="8"/>
  <c r="AC18" i="8"/>
  <c r="AB18" i="8"/>
  <c r="AE8" i="8"/>
  <c r="AD8" i="8"/>
  <c r="AC8" i="8"/>
  <c r="AB8" i="8"/>
  <c r="AE25" i="4" l="1"/>
  <c r="AD25" i="4"/>
  <c r="AC25" i="4"/>
  <c r="AB25" i="4"/>
  <c r="AE9" i="4"/>
  <c r="AD9" i="4"/>
  <c r="AC9" i="4"/>
  <c r="AB9" i="4"/>
  <c r="AE10" i="4"/>
  <c r="AD10" i="4"/>
  <c r="AC10" i="4"/>
  <c r="AB10" i="4"/>
  <c r="AE13" i="8"/>
  <c r="AD13" i="8"/>
  <c r="AC13" i="8"/>
  <c r="AB13" i="8"/>
  <c r="AE17" i="8"/>
  <c r="AD17" i="8"/>
  <c r="AC17" i="8"/>
  <c r="AB17" i="8"/>
  <c r="AE27" i="8"/>
  <c r="AD27" i="8"/>
  <c r="AC27" i="8"/>
  <c r="AB27" i="8"/>
  <c r="AE22" i="8"/>
  <c r="AD22" i="8"/>
  <c r="AC22" i="8"/>
  <c r="AB22" i="8"/>
  <c r="AE39" i="8"/>
  <c r="AD39" i="8"/>
  <c r="AC39" i="8"/>
  <c r="AB39" i="8"/>
  <c r="AE24" i="8"/>
  <c r="AD24" i="8"/>
  <c r="AC24" i="8"/>
  <c r="AB24" i="8"/>
  <c r="AE32" i="8" l="1"/>
  <c r="AD32" i="8"/>
  <c r="AC32" i="8"/>
  <c r="AB32" i="8"/>
  <c r="AB35" i="8"/>
  <c r="AC35" i="8"/>
  <c r="AD35" i="8"/>
  <c r="AE35" i="8"/>
  <c r="AE26" i="4"/>
  <c r="AD26" i="4"/>
  <c r="AC26" i="4"/>
  <c r="AB26" i="4"/>
  <c r="AE9" i="8" l="1"/>
  <c r="AD9" i="8"/>
  <c r="AC9" i="8"/>
  <c r="AB9" i="8"/>
  <c r="AE16" i="8"/>
  <c r="AD16" i="8"/>
  <c r="AC16" i="8"/>
  <c r="AB16" i="8"/>
  <c r="AE21" i="8"/>
  <c r="AD21" i="8"/>
  <c r="AC21" i="8"/>
  <c r="AB21" i="8"/>
  <c r="AE25" i="8"/>
  <c r="AD25" i="8"/>
  <c r="AC25" i="8"/>
  <c r="AB25" i="8"/>
  <c r="AE37" i="8"/>
  <c r="AD37" i="8"/>
  <c r="AC37" i="8"/>
  <c r="AB37" i="8"/>
  <c r="AE15" i="8"/>
  <c r="AD15" i="8"/>
  <c r="AC15" i="8"/>
  <c r="AB15" i="8"/>
  <c r="AE29" i="8"/>
  <c r="AD29" i="8"/>
  <c r="AC29" i="8"/>
  <c r="AB29" i="8"/>
  <c r="AE33" i="8"/>
  <c r="AD33" i="8"/>
  <c r="AC33" i="8"/>
  <c r="AB33" i="8"/>
  <c r="AE38" i="8"/>
  <c r="AD38" i="8"/>
  <c r="AC38" i="8"/>
  <c r="AB38" i="8"/>
  <c r="AE7" i="8"/>
  <c r="AD7" i="8"/>
  <c r="AC7" i="8"/>
  <c r="AB7" i="8"/>
  <c r="AE14" i="8"/>
  <c r="AD14" i="8"/>
  <c r="AC14" i="8"/>
  <c r="AB14" i="8"/>
  <c r="AE26" i="8"/>
  <c r="AD26" i="8"/>
  <c r="AC26" i="8"/>
  <c r="AB26" i="8"/>
  <c r="AE31" i="8"/>
  <c r="AD31" i="8"/>
  <c r="AC31" i="8"/>
  <c r="AB31" i="8"/>
  <c r="AE8" i="4" l="1"/>
  <c r="AD8" i="4"/>
  <c r="AC8" i="4"/>
  <c r="AB8" i="4"/>
  <c r="AE28" i="4" l="1"/>
  <c r="AD28" i="4"/>
  <c r="AC28" i="4"/>
  <c r="AB28" i="4"/>
  <c r="AE16" i="4"/>
  <c r="AD16" i="4"/>
  <c r="AC16" i="4"/>
  <c r="AB16" i="4"/>
  <c r="AE7" i="4"/>
  <c r="AD7" i="4"/>
  <c r="AC7" i="4"/>
  <c r="AB7" i="4"/>
  <c r="AE23" i="4" l="1"/>
  <c r="AD23" i="4"/>
  <c r="AC23" i="4"/>
  <c r="AB23" i="4"/>
  <c r="AE24" i="4"/>
  <c r="AD24" i="4"/>
  <c r="AC24" i="4"/>
  <c r="AB24" i="4"/>
  <c r="AE21" i="4" l="1"/>
  <c r="AD21" i="4"/>
  <c r="AC21" i="4"/>
  <c r="AB21" i="4"/>
  <c r="AE14" i="4" l="1"/>
  <c r="AD14" i="4"/>
  <c r="AC14" i="4"/>
  <c r="AB14" i="4"/>
  <c r="AE18" i="4"/>
  <c r="AD18" i="4"/>
  <c r="AC18" i="4"/>
  <c r="AB18" i="4"/>
  <c r="AE20" i="4" l="1"/>
  <c r="AD20" i="4"/>
  <c r="AC20" i="4"/>
  <c r="AB20" i="4"/>
  <c r="AE29" i="4" l="1"/>
  <c r="AD29" i="4"/>
  <c r="AC29" i="4"/>
  <c r="AB29" i="4"/>
  <c r="AB40" i="8"/>
  <c r="AC40" i="8"/>
  <c r="AD40" i="8"/>
  <c r="AE40" i="8"/>
  <c r="AB41" i="8"/>
  <c r="AC41" i="8"/>
  <c r="AD41" i="8"/>
  <c r="AE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
07/03/26 0:40.78 JFLMildnhll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
07/03/26 0:50.66 JFLMildnhll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
07/03/26 0:23.77 JFLMildnhll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
07/03/26 0:54.23 JFLMildnhll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U11" authorId="0" shapeId="0" xr:uid="{BAC85776-D5CF-4555-B464-47C2CF487063}">
      <text>
        <r>
          <rPr>
            <sz val="8"/>
            <color indexed="81"/>
            <rFont val="Tahoma"/>
            <family val="2"/>
          </rPr>
          <t>07/03/26 0:49.23 JFLMildnhll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8"/>
            <color indexed="81"/>
            <rFont val="Tahoma"/>
            <family val="2"/>
          </rPr>
          <t>25/04/25 1:16.22 ColourGala
14/03/26 1:08.23 NewmrktOpen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8"/>
            <color indexed="81"/>
            <rFont val="Tahoma"/>
            <family val="2"/>
          </rPr>
          <t>25/04/25 1:20.09 ColourGala
15/03/26 1:05.77 NewmrktOpen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
07/03/26 0:55.18 JFLMildnhll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8"/>
            <color indexed="81"/>
            <rFont val="Tahoma"/>
            <family val="2"/>
          </rPr>
          <t>25/04/25 0:59.69 ColourGala
07/03/26 0:57.02 JFLMildnhll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E16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6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
01/03/26 0:44.35 SuffDevelop</t>
        </r>
      </text>
    </comment>
    <comment ref="G16" authorId="0" shapeId="0" xr:uid="{0CF4A2DE-AC25-4E0B-ACAE-6AF16AED28AF}">
      <text>
        <r>
          <rPr>
            <sz val="8"/>
            <color indexed="81"/>
            <rFont val="Tahoma"/>
            <family val="2"/>
          </rPr>
          <t>04/10/24 1:58.38 ClubChampsLD (ST)
02/03/25 1:42.47 NewmrktOpen
15/11/25 1:42.34 ClubChamps
01/03/26 1:34.48 SuffDevelop
15/03/26 1:29.86 NewmrktOpen</t>
        </r>
      </text>
    </comment>
    <comment ref="H16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
01/03/26 3:20.26 SuffDevelop</t>
        </r>
      </text>
    </comment>
    <comment ref="I16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
28/02/26 7:02.67 SuffDevelop</t>
        </r>
      </text>
    </comment>
    <comment ref="L16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6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6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6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
25/01/26 3:36.25 SuffCounty</t>
        </r>
      </text>
    </comment>
    <comment ref="P16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6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
15/03/26 0:52.89 NewmrktOpen</t>
        </r>
      </text>
    </comment>
    <comment ref="R16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
01/03/26 1:51.94 SuffDevelop</t>
        </r>
      </text>
    </comment>
    <comment ref="S16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
25/01/26 3:53.23 SuffCounty
14/03/26 3:48.21 NewmrktOpen</t>
        </r>
      </text>
    </comment>
    <comment ref="T16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6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X16" authorId="0" shapeId="0" xr:uid="{CD55D7F5-C85A-47B1-A487-50A194728085}">
      <text>
        <r>
          <rPr>
            <sz val="8"/>
            <color indexed="81"/>
            <rFont val="Tahoma"/>
            <family val="2"/>
          </rPr>
          <t>14/03/26 1:46.75 NewmrktOpen</t>
        </r>
      </text>
    </comment>
    <comment ref="E17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7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7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7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7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7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7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7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7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7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8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8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</t>
        </r>
      </text>
    </comment>
    <comment ref="M18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</t>
        </r>
      </text>
    </comment>
    <comment ref="N18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F19" authorId="0" shapeId="0" xr:uid="{20004AB3-00DE-4926-876B-FD4E16934467}">
      <text>
        <r>
          <rPr>
            <sz val="8"/>
            <color indexed="81"/>
            <rFont val="Tahoma"/>
            <family val="2"/>
          </rPr>
          <t>14/03/26 0:42.11 NewmrktOpen</t>
        </r>
      </text>
    </comment>
    <comment ref="M19" authorId="0" shapeId="0" xr:uid="{D6D44A62-C01C-4AE6-AA6D-721A7F8B6566}">
      <text>
        <r>
          <rPr>
            <sz val="8"/>
            <color indexed="81"/>
            <rFont val="Tahoma"/>
            <family val="2"/>
          </rPr>
          <t>15/03/26 0:49.49 NewmrktOpen</t>
        </r>
      </text>
    </comment>
    <comment ref="E20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20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G20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20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20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
15/11/25 1:11.09 ClubChamps</t>
        </r>
      </text>
    </comment>
    <comment ref="T20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21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1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
01/03/26 0:37.24 SuffDevelop
07/03/26 0:37.10 JFLMildnhll</t>
        </r>
      </text>
    </comment>
    <comment ref="G21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
01/03/26 1:22.96 SuffDevelop</t>
        </r>
      </text>
    </comment>
    <comment ref="H21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1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
28/02/26 6:25.12 SuffDevelop</t>
        </r>
      </text>
    </comment>
    <comment ref="J21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1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1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1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
01/03/26 0:42.31 SuffDevelop</t>
        </r>
      </text>
    </comment>
    <comment ref="N21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
01/02/26 1:30.93 SuffCounty</t>
        </r>
      </text>
    </comment>
    <comment ref="O21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
25/01/26 3:18.46 SuffCounty</t>
        </r>
      </text>
    </comment>
    <comment ref="P21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1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
07/03/26 0:52.27 JFLMildnhll</t>
        </r>
      </text>
    </comment>
    <comment ref="R21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1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1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1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
31/01/26 0:42.41 SuffCounty
07/03/26 0:41.58 JFLMildnhll</t>
        </r>
      </text>
    </comment>
    <comment ref="V21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</t>
        </r>
      </text>
    </comment>
    <comment ref="X21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
24/01/26 1:33.18 SuffCounty</t>
        </r>
      </text>
    </comment>
    <comment ref="Y21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
31/01/26 3:23.05 SuffCounty</t>
        </r>
      </text>
    </comment>
    <comment ref="Z21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2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2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2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2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3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F24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
14/03/26 0:40.30 NewmrktOpen</t>
        </r>
      </text>
    </comment>
    <comment ref="G24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4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
07/03/26 0:47.51 JFLMildnhll</t>
        </r>
      </text>
    </comment>
    <comment ref="N24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4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
15/03/26 0:52.14 NewmrktOpen</t>
        </r>
      </text>
    </comment>
    <comment ref="R24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
01/03/26 1:54.11 SuffDevelop</t>
        </r>
      </text>
    </comment>
    <comment ref="S24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4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
28/02/26 0:48.01 SuffDevelop
15/03/26 0:45.76 NewmrktOpen</t>
        </r>
      </text>
    </comment>
    <comment ref="X24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
28/02/26 1:41.88 SuffDevelop</t>
        </r>
      </text>
    </comment>
    <comment ref="Y24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
01/03/26 3:38.04 SuffDevelop</t>
        </r>
      </text>
    </comment>
    <comment ref="E25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5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
07/03/26 0:32.85 JFLMildnhll</t>
        </r>
      </text>
    </comment>
    <comment ref="G25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</t>
        </r>
      </text>
    </comment>
    <comment ref="H25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5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
08/02/26 5:46.94 SuffCounty</t>
        </r>
      </text>
    </comment>
    <comment ref="J25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5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
18/01/26 23:18.60 SuffCounty</t>
        </r>
      </text>
    </comment>
    <comment ref="M25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</t>
        </r>
      </text>
    </comment>
    <comment ref="N25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5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
25/01/26 3:09.55 SuffCounty</t>
        </r>
      </text>
    </comment>
    <comment ref="Q25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
07/03/26 0:42.42 JFLMildnhll</t>
        </r>
      </text>
    </comment>
    <comment ref="R25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
31/01/26 1:34.15 SuffCounty</t>
        </r>
      </text>
    </comment>
    <comment ref="S25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
25/01/26 3:25.61 SuffCounty</t>
        </r>
      </text>
    </comment>
    <comment ref="U25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5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5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</t>
        </r>
      </text>
    </comment>
    <comment ref="Y25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
31/01/26 3:02.97 SuffCounty</t>
        </r>
      </text>
    </comment>
    <comment ref="Z25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6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6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</t>
        </r>
      </text>
    </comment>
    <comment ref="G26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6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6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6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6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6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6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
01/03/26 0:48.17 SuffDevelop</t>
        </r>
      </text>
    </comment>
    <comment ref="R26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6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X26" authorId="0" shapeId="0" xr:uid="{1C2C1D58-6858-42D9-9CAD-E196225B5014}">
      <text>
        <r>
          <rPr>
            <sz val="8"/>
            <color indexed="81"/>
            <rFont val="Tahoma"/>
            <family val="2"/>
          </rPr>
          <t>07/03/26 1:33.08 JFLMildnhll</t>
        </r>
      </text>
    </comment>
    <comment ref="F27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7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7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7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7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7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7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7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7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7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8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8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8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8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9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
01/03/26 0:34.87 SuffDevelop</t>
        </r>
      </text>
    </comment>
    <comment ref="G29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9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
01/03/26 2:51.55 SuffDevelop</t>
        </r>
      </text>
    </comment>
    <comment ref="I29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9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9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9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9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29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9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9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
31/01/26 1:33.77 SuffCounty</t>
        </r>
      </text>
    </comment>
    <comment ref="S29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
25/01/26 3:20.14 SuffCounty</t>
        </r>
      </text>
    </comment>
    <comment ref="U29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
31/01/26 0:39.00 SuffCounty
07/03/26 0:38.34 JFLMildnhll</t>
        </r>
      </text>
    </comment>
    <comment ref="V29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29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
24/01/26 1:24.82 SuffCounty</t>
        </r>
      </text>
    </comment>
    <comment ref="Y29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9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0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0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1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1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1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1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1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1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1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2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2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2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2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2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2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2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2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2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2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3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
07/03/26 0:35.28 JFLMildnhll</t>
        </r>
      </text>
    </comment>
    <comment ref="G33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3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3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3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</t>
        </r>
      </text>
    </comment>
    <comment ref="N33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3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3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
01/03/26 0:44.34 SuffDevelop</t>
        </r>
      </text>
    </comment>
    <comment ref="R33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3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
28/02/26 3:25.09 SuffDevelop</t>
        </r>
      </text>
    </comment>
    <comment ref="U33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
07/03/26 0:43.38 JFLMildnhll</t>
        </r>
      </text>
    </comment>
    <comment ref="X33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
07/03/26 1:28.33 JFLMildnhll</t>
        </r>
      </text>
    </comment>
    <comment ref="Y33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3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4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4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4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4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5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5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5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
15/03/26 3:13.45 NewmrktOpen</t>
        </r>
      </text>
    </comment>
    <comment ref="I35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5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5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5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5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5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5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6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6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6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7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7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
14/03/26 0:38.64 NewmrktOpen</t>
        </r>
      </text>
    </comment>
    <comment ref="G37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37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
15/03/26 3:00.79 NewmrktOpen</t>
        </r>
      </text>
    </comment>
    <comment ref="I37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7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7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7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7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7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7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7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7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7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7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7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7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7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8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8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8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38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8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8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8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8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8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8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8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8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8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8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8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9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39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39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9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39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39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9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
15/03/26 0:45.27 NewmrktOpen</t>
        </r>
      </text>
    </comment>
    <comment ref="N39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O39" authorId="0" shapeId="0" xr:uid="{0242C4C7-2D5B-4CC2-BD40-80F49B730B6B}">
      <text>
        <r>
          <rPr>
            <sz val="9"/>
            <color indexed="81"/>
            <rFont val="Tahoma"/>
            <family val="2"/>
          </rPr>
          <t>07/12/25 3:28.28 NewmrktOpen</t>
        </r>
      </text>
    </comment>
    <comment ref="Q39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9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39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9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9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39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39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39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0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0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0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0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0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0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0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0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0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
15/03/26 3:12.96 NewmrktOpen</t>
        </r>
      </text>
    </comment>
    <comment ref="Q40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0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
15/03/26 1:35.61 NewmrktOpen</t>
        </r>
      </text>
    </comment>
    <comment ref="S40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
28/02/26 3:25.45 SuffDevelop</t>
        </r>
      </text>
    </comment>
    <comment ref="T40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0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0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0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0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0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0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1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1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1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1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1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1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1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1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1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1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1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1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1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1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</t>
        </r>
      </text>
    </comment>
    <comment ref="S41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1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1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1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1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1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1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2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2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2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</t>
        </r>
      </text>
    </comment>
    <comment ref="H42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2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2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2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2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2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2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2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2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2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2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
22/02/26 0:32.80 SuffMasters</t>
        </r>
      </text>
    </comment>
    <comment ref="V42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2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2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2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F44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4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4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4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4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4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4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4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4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4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4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4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4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4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4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4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4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5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5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5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5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6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6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6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6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6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6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6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6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6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6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6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6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6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7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7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7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7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7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7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7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7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7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7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7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7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7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8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8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49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0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0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
22/02/26 1:36.52 SuffMasters</t>
        </r>
      </text>
    </comment>
    <comment ref="H50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
22/02/26 3:30.96 SuffMasters</t>
        </r>
      </text>
    </comment>
    <comment ref="I50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0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0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0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0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
22/02/26 1:48.25 SuffMasters</t>
        </r>
      </text>
    </comment>
    <comment ref="O50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
22/02/26 3:55.01 SuffMasters</t>
        </r>
      </text>
    </comment>
    <comment ref="Q50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0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0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0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0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0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1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
22/02/26 0:50.35 SuffMasters</t>
        </r>
      </text>
    </comment>
    <comment ref="G51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1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1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1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1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1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
22/02/26 0:59.91 SuffMasters</t>
        </r>
      </text>
    </comment>
    <comment ref="N51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
22/02/26 2:12.58 SuffMasters</t>
        </r>
      </text>
    </comment>
    <comment ref="O51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1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1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1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1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1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1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1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4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
07/03/26 0:43.81 JFLMildnhll</t>
        </r>
      </text>
    </comment>
    <comment ref="L4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4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
07/03/26 0:50.23 JFLMildnhll</t>
        </r>
      </text>
    </comment>
    <comment ref="P4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4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4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5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6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6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</t>
        </r>
      </text>
    </comment>
    <comment ref="G6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
15/03/26 2:07.36 NewmrktOpen</t>
        </r>
      </text>
    </comment>
    <comment ref="H6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6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6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6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
07/03/26 1:01.31 JFLMildnhll</t>
        </r>
      </text>
    </comment>
    <comment ref="N6" authorId="0" shapeId="0" xr:uid="{9E925DE7-52A4-4E44-A341-CBE64C509640}">
      <text>
        <r>
          <rPr>
            <sz val="8"/>
            <color indexed="81"/>
            <rFont val="Tahoma"/>
            <family val="2"/>
          </rPr>
          <t>15/03/26 2:02.33 NewmrktOpen</t>
        </r>
      </text>
    </comment>
    <comment ref="O6" authorId="0" shapeId="0" xr:uid="{FE2B9F54-81A6-49E5-8667-FDC0360B9B40}">
      <text>
        <r>
          <rPr>
            <sz val="8"/>
            <color indexed="81"/>
            <rFont val="Tahoma"/>
            <family val="2"/>
          </rPr>
          <t>15/03/26 4:22.96 NewmrktOpen</t>
        </r>
      </text>
    </comment>
    <comment ref="Q6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</t>
        </r>
      </text>
    </comment>
    <comment ref="T6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
07/03/26 0:34.16 JFLMildnhll</t>
        </r>
      </text>
    </comment>
    <comment ref="E7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7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
01/03/26 0:46.64 SuffDevelop
14/03/26 0:45.96 NewmrktOpen</t>
        </r>
      </text>
    </comment>
    <comment ref="G7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
15/03/26 1:56.96 NewmrktOpen</t>
        </r>
      </text>
    </comment>
    <comment ref="L7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7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
15/03/26 0:48.73 NewmrktOpen</t>
        </r>
      </text>
    </comment>
    <comment ref="P7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7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
01/03/26 0:57.64 SuffDevelop
07/03/26 0:53.89 JFLMildnhll</t>
        </r>
      </text>
    </comment>
    <comment ref="R7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
15/03/26 2:02.26 NewmrktOpen</t>
        </r>
      </text>
    </comment>
    <comment ref="S7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
14/03/26 4:10.61 NewmrktOpen</t>
        </r>
      </text>
    </comment>
    <comment ref="T7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7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
07/03/26 0:57.01 JFLMildnhll</t>
        </r>
      </text>
    </comment>
    <comment ref="E8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9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9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9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0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F10" authorId="0" shapeId="0" xr:uid="{DB579320-A40D-4B6F-84EC-0E625E495195}">
      <text>
        <r>
          <rPr>
            <sz val="8"/>
            <color indexed="81"/>
            <rFont val="Tahoma"/>
            <family val="2"/>
          </rPr>
          <t>07/03/26 0:59.67 JFLMildnhll</t>
        </r>
      </text>
    </comment>
    <comment ref="L10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0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Q10" authorId="0" shapeId="0" xr:uid="{E7680F26-90B8-4FAF-85E5-32E3A1D65721}">
      <text>
        <r>
          <rPr>
            <sz val="8"/>
            <color indexed="81"/>
            <rFont val="Tahoma"/>
            <family val="2"/>
          </rPr>
          <t>07/03/26 1:09.04 JFLMildnhll</t>
        </r>
      </text>
    </comment>
    <comment ref="E11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1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1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1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1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2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3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4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4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</t>
        </r>
      </text>
    </comment>
    <comment ref="L14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4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4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4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5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5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5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5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5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5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5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5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6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6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6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6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6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6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6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6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6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17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</t>
        </r>
      </text>
    </comment>
    <comment ref="G17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
15/03/26 1:44.18 NewmrktOpen</t>
        </r>
      </text>
    </comment>
    <comment ref="H17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17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</t>
        </r>
      </text>
    </comment>
    <comment ref="Q17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</t>
        </r>
      </text>
    </comment>
    <comment ref="R17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E18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8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
31/01/26 0:42.29 SuffCounty</t>
        </r>
      </text>
    </comment>
    <comment ref="G18" authorId="0" shapeId="0" xr:uid="{4F7F3F6E-3BBF-4FB6-BC39-5A5065AC9C30}">
      <text>
        <r>
          <rPr>
            <sz val="8"/>
            <color indexed="81"/>
            <rFont val="Tahoma"/>
            <family val="2"/>
          </rPr>
          <t>02/03/25 1:59.31 NewmrktOpen
15/11/25 1:40.82 ClubChamps
15/03/26 1:31.69 NewmrktOpen</t>
        </r>
      </text>
    </comment>
    <comment ref="L18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8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</t>
        </r>
      </text>
    </comment>
    <comment ref="N18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18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8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R18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18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19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
31/01/26 0:38.68 SuffCounty
07/03/26 0:37.82 JFLMildnhll</t>
        </r>
      </text>
    </comment>
    <comment ref="G19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</t>
        </r>
      </text>
    </comment>
    <comment ref="M19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N19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
28/02/26 1:43.18 SuffDevelop</t>
        </r>
      </text>
    </comment>
    <comment ref="O19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
01/03/26 3:39.06 SuffDevelop</t>
        </r>
      </text>
    </comment>
    <comment ref="Q19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19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9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
14/03/26 4:23.30 NewmrktOpen</t>
        </r>
      </text>
    </comment>
    <comment ref="T19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0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0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0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
01/02/26 1:17.08 SuffCounty</t>
        </r>
      </text>
    </comment>
    <comment ref="H20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
25/01/26 2:46.99 SuffCounty</t>
        </r>
      </text>
    </comment>
    <comment ref="I20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
08/02/26 5:55.98 SuffCounty</t>
        </r>
      </text>
    </comment>
    <comment ref="J20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0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0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0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20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0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0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0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0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0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0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0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
24/01/26 0:41.97 SuffCounty</t>
        </r>
      </text>
    </comment>
    <comment ref="V20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0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
07/03/26 1:35.60 JFLMildnhll</t>
        </r>
      </text>
    </comment>
    <comment ref="Y20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
24/01/26 3:24.54 SuffCounty</t>
        </r>
      </text>
    </comment>
    <comment ref="Z20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1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1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1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1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1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1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1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1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1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1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1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1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1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1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1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1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1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1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2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G22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</t>
        </r>
      </text>
    </comment>
    <comment ref="M22" authorId="0" shapeId="0" xr:uid="{D27502D4-C243-4BDC-AC15-41CCBE701F36}">
      <text>
        <r>
          <rPr>
            <sz val="8"/>
            <color indexed="81"/>
            <rFont val="Tahoma"/>
            <family val="2"/>
          </rPr>
          <t>25/04/25 0:59.50 ColourGala
07/03/26 0:40.19 JFLMildnhll</t>
        </r>
      </text>
    </comment>
    <comment ref="Q22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2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3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3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</t>
        </r>
      </text>
    </comment>
    <comment ref="L23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3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3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</t>
        </r>
      </text>
    </comment>
    <comment ref="R23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4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4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
01/03/26 0:37.76 SuffDevelop</t>
        </r>
      </text>
    </comment>
    <comment ref="G24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</t>
        </r>
      </text>
    </comment>
    <comment ref="H24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
01/03/26 3:05.38 SuffDevelop</t>
        </r>
      </text>
    </comment>
    <comment ref="I24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24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
17/01/26 13:04.70 SuffCounty</t>
        </r>
      </text>
    </comment>
    <comment ref="K24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4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4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</t>
        </r>
      </text>
    </comment>
    <comment ref="N24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24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
01/03/26 3:26.14 SuffDevelop</t>
        </r>
      </text>
    </comment>
    <comment ref="Q24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24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24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4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4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</t>
        </r>
      </text>
    </comment>
    <comment ref="V24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24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
28/02/26 1:38.64 SuffDevelop</t>
        </r>
      </text>
    </comment>
    <comment ref="Y24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24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5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5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5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5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5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6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
01/03/26 0:33.92 SuffDevelop</t>
        </r>
      </text>
    </comment>
    <comment ref="G26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
01/03/26 1:15.36 SuffDevelop</t>
        </r>
      </text>
    </comment>
    <comment ref="H26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6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26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26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26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6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6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
07/03/26 0:46.35 JFLMildnhll</t>
        </r>
      </text>
    </comment>
    <comment ref="R26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26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
14/03/26 3:53.44 NewmrktOpen</t>
        </r>
      </text>
    </comment>
    <comment ref="U26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6" authorId="0" shapeId="0" xr:uid="{8294DCB3-B338-4004-99B4-BA48102C4260}">
      <text>
        <r>
          <rPr>
            <sz val="8"/>
            <color indexed="81"/>
            <rFont val="Tahoma"/>
            <family val="2"/>
          </rPr>
          <t>17/05/25 1:41.53 JFLWisbech
07/03/26 1:33.64 JFLMildnhll</t>
        </r>
      </text>
    </comment>
    <comment ref="G27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28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28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28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
15/03/26 1:28.26 NewmrktOpen</t>
        </r>
      </text>
    </comment>
    <comment ref="H28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28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28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28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
15/03/26 0:45.98 NewmrktOpen</t>
        </r>
      </text>
    </comment>
    <comment ref="N28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28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28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
15/03/26 0:55.48 NewmrktOpen</t>
        </r>
      </text>
    </comment>
    <comment ref="R28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
15/03/26 2:06.92 NewmrktOpen</t>
        </r>
      </text>
    </comment>
    <comment ref="S28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28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
07/03/26 0:44.47 JFLMildnhll</t>
        </r>
      </text>
    </comment>
    <comment ref="V28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
14/03/26 1:43.50 NewmrktOpen</t>
        </r>
      </text>
    </comment>
    <comment ref="W28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28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
14/03/26 1:44.38 NewmrktOpen</t>
        </r>
      </text>
    </comment>
    <comment ref="F29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
07/03/26 0:32.21 JFLMildnhll</t>
        </r>
      </text>
    </comment>
    <comment ref="G29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29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
15/03/26 2:49.02 NewmrktOpen</t>
        </r>
      </text>
    </comment>
    <comment ref="I29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29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29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29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
07/03/26 0:38.18 JFLMildnhll</t>
        </r>
      </text>
    </comment>
    <comment ref="N29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29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
15/03/26 3:11.16 NewmrktOpen</t>
        </r>
      </text>
    </comment>
    <comment ref="Q29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29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29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29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0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0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</t>
        </r>
      </text>
    </comment>
    <comment ref="G30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0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0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0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0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</t>
        </r>
      </text>
    </comment>
    <comment ref="N30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0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
15/03/26 3:15.35 NewmrktOpen</t>
        </r>
      </text>
    </comment>
    <comment ref="Q30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</t>
        </r>
      </text>
    </comment>
    <comment ref="R30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
15/03/26 1:45.03 NewmrktOpen</t>
        </r>
      </text>
    </comment>
    <comment ref="S30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
14/03/26 3:45.79 NewmrktOpen</t>
        </r>
      </text>
    </comment>
    <comment ref="T30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0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0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0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
14/03/26 1:34.31 NewmrktOpen</t>
        </r>
      </text>
    </comment>
    <comment ref="Y30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
15/03/26 3:26.05 NewmrktOpen</t>
        </r>
      </text>
    </comment>
    <comment ref="Z30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1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1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1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1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1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1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1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1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1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1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1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1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1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1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1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1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2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
31/01/26 0:29.91 SuffCounty
14/03/26 0:29.64 NewmrktOpen</t>
        </r>
      </text>
    </comment>
    <comment ref="G32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
01/03/26 1:06.61 SuffDevelop
15/03/26 1:06.05 NewmrktOpen</t>
        </r>
      </text>
    </comment>
    <comment ref="H32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
01/03/26 2:30.45 SuffDevelop</t>
        </r>
      </text>
    </comment>
    <comment ref="I32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2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
01/02/26 0:35.24 SuffCounty
15/03/26 0:34.34 NewmrktOpen</t>
        </r>
      </text>
    </comment>
    <comment ref="N32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
25/01/26 1:17.35 SuffCounty
15/03/26 1:16.03 NewmrktOpen</t>
        </r>
      </text>
    </comment>
    <comment ref="Q32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2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2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
28/02/26 1:21.50 SuffDevelop</t>
        </r>
      </text>
    </comment>
    <comment ref="E33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3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33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33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3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3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3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3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3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3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33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3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33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33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3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3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
28/02/26 0:34.12 SuffDevelop</t>
        </r>
      </text>
    </comment>
    <comment ref="V33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
01/03/26 1:20.94 SuffDevelop</t>
        </r>
      </text>
    </comment>
    <comment ref="X33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33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34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34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
01/02/26 0:58.60 SuffCounty</t>
        </r>
      </text>
    </comment>
    <comment ref="H34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34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34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34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34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
13/12/25 0:30.91 StwmrktOpen</t>
        </r>
      </text>
    </comment>
    <comment ref="N34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34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34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34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34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34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34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34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34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34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35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35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
31/01/26 0:26.72 SuffCounty</t>
        </r>
      </text>
    </comment>
    <comment ref="G35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35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35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35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35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35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35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35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35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35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
25/01/26 0:33.74 SuffCounty</t>
        </r>
      </text>
    </comment>
    <comment ref="R35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
24/01/26 1:14.66 SuffCounty</t>
        </r>
      </text>
    </comment>
    <comment ref="S35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
01/02/26 2:47.85 SuffCounty</t>
        </r>
      </text>
    </comment>
    <comment ref="T35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35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35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35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35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35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35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36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36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
31/01/26 0:26.07 SuffCounty
14/03/26 0:25.93 NewmrktOpen</t>
        </r>
      </text>
    </comment>
    <comment ref="G36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36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36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36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36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36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36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
01/02/26 0:29.14 SuffCounty
15/03/26 0:28.87 NewmrktOpen</t>
        </r>
      </text>
    </comment>
    <comment ref="N36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36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36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36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
25/01/26 0:33.18 SuffCounty</t>
        </r>
      </text>
    </comment>
    <comment ref="R36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36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36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36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
24/01/26 0:28.48 SuffCounty
22/02/26 0:28.46 SuffMasters</t>
        </r>
      </text>
    </comment>
    <comment ref="V36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36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36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36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36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37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
22/02/26 0:34.56 SuffMasters</t>
        </r>
      </text>
    </comment>
    <comment ref="G37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37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37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37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37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37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37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37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37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</t>
        </r>
      </text>
    </comment>
    <comment ref="R37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37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37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</t>
        </r>
      </text>
    </comment>
    <comment ref="V37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37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37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
22/02/26 1:29.76 SuffMasters</t>
        </r>
      </text>
    </comment>
    <comment ref="Y37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38" authorId="0" shapeId="0" xr:uid="{2EA653BB-E651-4075-8B92-69C1D586342E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F39" authorId="0" shapeId="0" xr:uid="{9C921D44-8366-4CF4-819D-A9FEA12B7C84}">
      <text>
        <r>
          <rPr>
            <sz val="8"/>
            <color indexed="81"/>
            <rFont val="Tahoma"/>
            <family val="2"/>
          </rPr>
          <t>22/02/26 0:36.49 SuffMasters</t>
        </r>
      </text>
    </comment>
    <comment ref="H39" authorId="0" shapeId="0" xr:uid="{CE81784D-E6FA-4D3F-9595-FAAE3B85E1C8}">
      <text>
        <r>
          <rPr>
            <sz val="8"/>
            <color indexed="81"/>
            <rFont val="Tahoma"/>
            <family val="2"/>
          </rPr>
          <t>22/02/26 3:14.39 SuffMasters</t>
        </r>
      </text>
    </comment>
    <comment ref="F40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0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
22/02/26 1:20.15 SuffMasters</t>
        </r>
      </text>
    </comment>
    <comment ref="H40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
22/02/26 2:59.39 SuffMasters</t>
        </r>
      </text>
    </comment>
    <comment ref="I40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0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0" authorId="0" shapeId="0" xr:uid="{EE054011-3191-4CB1-82FE-DD2EAF81DFCF}">
      <text>
        <r>
          <rPr>
            <sz val="8"/>
            <color indexed="81"/>
            <rFont val="Tahoma"/>
            <family val="2"/>
          </rPr>
          <t>15/11/25 0:43.75 ClubChamps
22/02/26 0:42.89 SuffMasters</t>
        </r>
      </text>
    </comment>
    <comment ref="N40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0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0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0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0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
22/02/26 3:32.27 SuffMasters</t>
        </r>
      </text>
    </comment>
    <comment ref="U40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0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41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41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
22/02/26 1:36.71 SuffMasters</t>
        </r>
      </text>
    </comment>
    <comment ref="H41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1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41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41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1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</t>
        </r>
      </text>
    </comment>
    <comment ref="N41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
22/02/26 1:56.36 SuffMasters</t>
        </r>
      </text>
    </comment>
    <comment ref="O41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1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41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41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1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41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41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1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
22/02/26 2:03.66 SuffMasters</t>
        </r>
      </text>
    </comment>
    <comment ref="Y41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41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2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2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2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2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42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2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2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2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2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2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2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2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2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2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2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2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2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2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<sst xmlns="http://schemas.openxmlformats.org/spreadsheetml/2006/main" count="468" uniqueCount="308">
  <si>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</si>
  <si>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</si>
  <si>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</si>
  <si>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</si>
  <si>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</si>
  <si>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</si>
  <si>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</si>
  <si>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</si>
  <si>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</si>
  <si>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</si>
  <si>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</si>
  <si>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</si>
  <si>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</si>
  <si>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</si>
  <si>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</si>
  <si>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</si>
  <si>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</si>
  <si>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</si>
  <si>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</si>
  <si>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</si>
  <si>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</si>
  <si>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</si>
  <si>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</si>
  <si>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</si>
  <si>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</si>
  <si>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</si>
  <si>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</si>
  <si>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</si>
  <si>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</si>
  <si>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</si>
  <si>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</si>
  <si>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</si>
  <si>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</si>
  <si>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</si>
  <si>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</si>
  <si>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</si>
  <si>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</si>
  <si>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</si>
  <si>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</si>
  <si>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</si>
  <si>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</si>
  <si>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</si>
  <si>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</si>
  <si>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</si>
  <si>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</si>
  <si>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</si>
  <si>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</si>
  <si>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</si>
  <si>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</si>
  <si>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</si>
  <si>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</si>
  <si>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</si>
  <si>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</si>
  <si>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</si>
  <si>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</si>
  <si>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</si>
  <si>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</si>
  <si>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</si>
  <si>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</si>
  <si>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</si>
  <si>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</si>
  <si>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</si>
  <si>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</si>
  <si>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</si>
  <si>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</si>
  <si>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</si>
  <si>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</si>
  <si>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</si>
  <si>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</si>
  <si>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</si>
  <si>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</si>
  <si>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</si>
  <si>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</si>
  <si>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</si>
  <si>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</si>
  <si>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</si>
  <si>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</si>
  <si>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</si>
  <si>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</si>
  <si>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</si>
  <si>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</si>
  <si>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</si>
  <si>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</si>
  <si>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</si>
  <si>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</si>
  <si>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</si>
  <si>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</si>
  <si>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</si>
  <si>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</si>
  <si>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</si>
  <si>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</si>
  <si>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</si>
  <si>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</si>
  <si>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</si>
  <si>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</si>
  <si>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</si>
  <si>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</si>
  <si>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</si>
  <si>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</si>
  <si>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</si>
  <si>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</si>
  <si>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</si>
  <si>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</si>
  <si>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</si>
  <si>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</si>
  <si>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</si>
  <si>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</si>
  <si>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</si>
  <si>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</si>
  <si>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</si>
  <si>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</si>
  <si>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</si>
  <si>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</si>
  <si>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</si>
  <si>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</si>
  <si>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</si>
  <si>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</si>
  <si>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</si>
  <si>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</si>
  <si>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</si>
  <si>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</si>
  <si>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</si>
  <si>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</si>
  <si>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</si>
  <si>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</si>
  <si>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</si>
  <si>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</si>
  <si>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</si>
  <si>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</si>
  <si>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</si>
  <si>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</si>
  <si>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</si>
  <si>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</si>
  <si>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</si>
  <si>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</si>
  <si>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</si>
  <si>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</si>
  <si>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</si>
  <si>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</si>
  <si>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</si>
  <si>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</si>
  <si>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</si>
  <si>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</si>
  <si>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</si>
  <si>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</si>
  <si>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</si>
  <si>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</si>
  <si>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</si>
  <si>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</si>
  <si>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</si>
  <si>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</si>
  <si>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</si>
  <si>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</si>
  <si>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</si>
  <si>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</si>
  <si>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</si>
  <si>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</si>
  <si>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</si>
  <si>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</si>
  <si>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</si>
  <si>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</si>
  <si>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</si>
  <si>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</si>
  <si>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</si>
  <si>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</si>
  <si>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</si>
  <si>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</si>
  <si>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</si>
  <si>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</si>
  <si>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</si>
  <si>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</si>
  <si>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</si>
  <si>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</si>
  <si>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</si>
  <si>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</si>
  <si>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</si>
  <si>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</si>
  <si>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</si>
  <si>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</si>
  <si>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</si>
  <si>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</si>
  <si>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</si>
  <si>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</si>
  <si>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</si>
  <si>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</si>
  <si>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</si>
  <si>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</si>
  <si>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</si>
  <si>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</si>
  <si>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</si>
  <si>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</si>
  <si>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</si>
  <si>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</si>
  <si>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</si>
  <si>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</si>
  <si>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</si>
  <si>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</si>
  <si>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</si>
  <si>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</si>
  <si>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</si>
  <si>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</si>
  <si>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</si>
  <si>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</si>
  <si>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</si>
  <si>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</si>
  <si>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</si>
  <si>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</si>
  <si>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</si>
  <si>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</si>
  <si>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</si>
  <si>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</si>
  <si>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</si>
  <si>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</si>
  <si>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</si>
  <si>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</si>
  <si>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</si>
  <si>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</si>
  <si>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</si>
  <si>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</si>
  <si>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</si>
  <si>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</si>
  <si>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</si>
  <si>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</si>
  <si>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</si>
  <si>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</si>
  <si>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</si>
  <si>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</si>
  <si>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</si>
  <si>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</si>
  <si>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</si>
  <si>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</si>
  <si>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</si>
  <si>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</si>
  <si>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</si>
  <si>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</si>
  <si>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</si>
  <si>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</si>
  <si>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</si>
  <si>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</si>
  <si>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Lyla Hill</t>
  </si>
  <si>
    <t>Alisa Belska</t>
  </si>
  <si>
    <t>George Barrett</t>
  </si>
  <si>
    <t>William Onslow</t>
  </si>
  <si>
    <t>Archie Morley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</si>
  <si>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</si>
  <si>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</si>
  <si>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</si>
  <si>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</si>
  <si>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</si>
  <si>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</si>
  <si>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</si>
  <si>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</si>
  <si>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</si>
  <si>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</si>
  <si>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</si>
  <si>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</si>
  <si>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</si>
  <si>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</si>
  <si>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</si>
  <si>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</si>
  <si>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</si>
  <si>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</si>
  <si>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</si>
  <si>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</si>
  <si>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</si>
  <si>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</si>
  <si>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</si>
  <si>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</si>
  <si>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Elana Booth</t>
  </si>
  <si>
    <t>Noa McDonald</t>
  </si>
  <si>
    <t>Raven Butcher</t>
  </si>
  <si>
    <t>Grayson King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</si>
  <si>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</si>
  <si>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</si>
  <si>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</si>
  <si>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</si>
  <si>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</si>
  <si>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</si>
  <si>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</si>
  <si>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</si>
  <si>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</si>
  <si>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</si>
  <si>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</si>
  <si>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</si>
  <si>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</si>
  <si>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</si>
  <si>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</si>
  <si>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</si>
  <si>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</si>
  <si>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</si>
  <si>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</si>
  <si>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</si>
  <si>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</si>
  <si>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</si>
  <si>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</si>
  <si>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</si>
  <si>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</si>
  <si>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</si>
  <si>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</si>
  <si>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</si>
  <si>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</si>
  <si>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</si>
  <si>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</si>
  <si>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</si>
  <si>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</si>
  <si>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</si>
  <si>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Aaron Hickman</t>
  </si>
  <si>
    <t>Isabel Blackbourn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</si>
</sst>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6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/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5" fillId="0" borderId="8" xfId="0" applyFont="1" applyBorder="1"/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15" fillId="0" borderId="13" xfId="0" applyFont="1" applyBorder="1"/>
    <xf numFmtId="165" fontId="7" fillId="4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CCFF66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8"/>
  <sheetViews>
    <sheetView tabSelected="1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F21" sqref="F21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46098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95" t="s">
        <v>190</v>
      </c>
      <c r="AB2" s="95"/>
      <c r="AC2" s="95"/>
      <c r="AD2" s="95"/>
      <c r="AE2" s="95"/>
    </row>
    <row r="3" spans="1:31" ht="15" customHeight="1" thickBot="1" x14ac:dyDescent="0.25">
      <c r="A3" s="48" t="s">
        <v>85</v>
      </c>
      <c r="B3" s="3" t="s">
        <v>0</v>
      </c>
      <c r="C3" s="4" t="s">
        <v>129</v>
      </c>
      <c r="D3" s="54" t="s">
        <v>2</v>
      </c>
      <c r="E3" s="59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ht="15" customHeight="1" x14ac:dyDescent="0.2">
      <c r="A4" s="49" t="s">
        <v>300</v>
      </c>
      <c r="B4" s="37">
        <v>6</v>
      </c>
      <c r="C4" s="37">
        <v>2019</v>
      </c>
      <c r="D4" s="55"/>
      <c r="E4" s="60">
        <v>4.6111111111111114E-4</v>
      </c>
      <c r="F4" s="38">
        <v>1.0042824074074073E-3</v>
      </c>
      <c r="G4" s="38"/>
      <c r="H4" s="38"/>
      <c r="I4" s="38"/>
      <c r="J4" s="38"/>
      <c r="K4" s="65"/>
      <c r="L4" s="60">
        <v>4.0092592592592594E-4</v>
      </c>
      <c r="M4" s="38"/>
      <c r="N4" s="38"/>
      <c r="O4" s="65"/>
      <c r="P4" s="60">
        <v>5.8032407407407414E-4</v>
      </c>
      <c r="Q4" s="38"/>
      <c r="R4" s="38"/>
      <c r="S4" s="65"/>
      <c r="T4" s="60">
        <v>6.2604166666666667E-4</v>
      </c>
      <c r="U4" s="38"/>
      <c r="V4" s="38"/>
      <c r="W4" s="65"/>
      <c r="X4" s="60"/>
      <c r="Y4" s="38"/>
      <c r="Z4" s="65"/>
      <c r="AA4" s="72"/>
      <c r="AB4" s="39" t="str">
        <f>IF($H4="","",IF($H4&lt;180/24/3600,"Y",""))</f>
        <v/>
      </c>
      <c r="AC4" s="39" t="str">
        <f>IF($O4="","",IF($O4&lt;200/24/3600,"Y",""))</f>
        <v/>
      </c>
      <c r="AD4" s="39" t="str">
        <f>IF($S4="","",IF($S4&lt;225/24/3600,"Y",""))</f>
        <v/>
      </c>
      <c r="AE4" s="39" t="str">
        <f>IF($W4="","",IF($W4&lt;210/24/3600,"Y",""))</f>
        <v/>
      </c>
    </row>
    <row r="5" spans="1:31" ht="15" customHeight="1" thickBot="1" x14ac:dyDescent="0.25">
      <c r="A5" s="50" t="s">
        <v>298</v>
      </c>
      <c r="B5" s="43">
        <v>7</v>
      </c>
      <c r="C5" s="43">
        <v>2018</v>
      </c>
      <c r="D5" s="56"/>
      <c r="E5" s="61">
        <v>4.0381944444444449E-4</v>
      </c>
      <c r="F5" s="44"/>
      <c r="G5" s="44"/>
      <c r="H5" s="44"/>
      <c r="I5" s="44"/>
      <c r="J5" s="44"/>
      <c r="K5" s="66"/>
      <c r="L5" s="61">
        <v>4.761574074074074E-4</v>
      </c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>IF($H5="","",IF($H5&lt;180/24/3600,"Y",""))</f>
        <v/>
      </c>
      <c r="AC5" s="45" t="str">
        <f>IF($O5="","",IF($O5&lt;200/24/3600,"Y",""))</f>
        <v/>
      </c>
      <c r="AD5" s="45" t="str">
        <f>IF($S5="","",IF($S5&lt;225/24/3600,"Y",""))</f>
        <v/>
      </c>
      <c r="AE5" s="45" t="str">
        <f>IF($W5="","",IF($W5&lt;210/24/3600,"Y",""))</f>
        <v/>
      </c>
    </row>
    <row r="6" spans="1:31" ht="15" customHeight="1" x14ac:dyDescent="0.2">
      <c r="A6" s="51" t="s">
        <v>299</v>
      </c>
      <c r="B6" s="40">
        <v>7</v>
      </c>
      <c r="C6" s="40">
        <v>2018</v>
      </c>
      <c r="D6" s="57"/>
      <c r="E6" s="62">
        <v>3.7581018518518513E-4</v>
      </c>
      <c r="F6" s="41"/>
      <c r="G6" s="41"/>
      <c r="H6" s="41"/>
      <c r="I6" s="41"/>
      <c r="J6" s="41"/>
      <c r="K6" s="67"/>
      <c r="L6" s="62"/>
      <c r="M6" s="41"/>
      <c r="N6" s="41"/>
      <c r="O6" s="67"/>
      <c r="P6" s="62"/>
      <c r="Q6" s="41"/>
      <c r="R6" s="41"/>
      <c r="S6" s="67"/>
      <c r="T6" s="62"/>
      <c r="U6" s="41"/>
      <c r="V6" s="41"/>
      <c r="W6" s="67"/>
      <c r="X6" s="62"/>
      <c r="Y6" s="41"/>
      <c r="Z6" s="67"/>
      <c r="AA6" s="74"/>
      <c r="AB6" s="42" t="str">
        <f>IF($H6="","",IF($H6&lt;180/24/3600,"Y",""))</f>
        <v/>
      </c>
      <c r="AC6" s="42" t="str">
        <f>IF($O6="","",IF($O6&lt;200/24/3600,"Y",""))</f>
        <v/>
      </c>
      <c r="AD6" s="42" t="str">
        <f>IF($S6="","",IF($S6&lt;225/24/3600,"Y",""))</f>
        <v/>
      </c>
      <c r="AE6" s="42" t="str">
        <f>IF($W6="","",IF($W6&lt;210/24/3600,"Y",""))</f>
        <v/>
      </c>
    </row>
    <row r="7" spans="1:31" ht="15" customHeight="1" x14ac:dyDescent="0.2">
      <c r="A7" s="52" t="s">
        <v>249</v>
      </c>
      <c r="B7" s="34">
        <v>8</v>
      </c>
      <c r="C7" s="34">
        <v>2017</v>
      </c>
      <c r="D7" s="58"/>
      <c r="E7" s="63">
        <v>3.0590277777777777E-4</v>
      </c>
      <c r="F7" s="35">
        <v>7.3715277777777765E-4</v>
      </c>
      <c r="G7" s="35"/>
      <c r="H7" s="35"/>
      <c r="I7" s="35"/>
      <c r="J7" s="35"/>
      <c r="K7" s="68"/>
      <c r="L7" s="63">
        <v>3.2349537037037036E-4</v>
      </c>
      <c r="M7" s="35">
        <v>8.6840277777777784E-4</v>
      </c>
      <c r="N7" s="35"/>
      <c r="O7" s="68"/>
      <c r="P7" s="63">
        <v>4.7650462962962967E-4</v>
      </c>
      <c r="Q7" s="35"/>
      <c r="R7" s="35"/>
      <c r="S7" s="68"/>
      <c r="T7" s="63"/>
      <c r="U7" s="35"/>
      <c r="V7" s="35"/>
      <c r="W7" s="68"/>
      <c r="X7" s="63"/>
      <c r="Y7" s="35"/>
      <c r="Z7" s="68"/>
      <c r="AA7" s="75"/>
      <c r="AB7" s="36" t="str">
        <f t="shared" ref="AB7:AB13" si="0">IF($H7="","",IF($H7&lt;180/24/3600,"Y",""))</f>
        <v/>
      </c>
      <c r="AC7" s="36" t="str">
        <f t="shared" ref="AC7:AC13" si="1">IF($O7="","",IF($O7&lt;200/24/3600,"Y",""))</f>
        <v/>
      </c>
      <c r="AD7" s="36" t="str">
        <f t="shared" ref="AD7:AD13" si="2">IF($S7="","",IF($S7&lt;225/24/3600,"Y",""))</f>
        <v/>
      </c>
      <c r="AE7" s="36" t="str">
        <f t="shared" ref="AE7:AE13" si="3">IF($W7="","",IF($W7&lt;210/24/3600,"Y",""))</f>
        <v/>
      </c>
    </row>
    <row r="8" spans="1:31" ht="15" customHeight="1" thickBot="1" x14ac:dyDescent="0.25">
      <c r="A8" s="50" t="s">
        <v>270</v>
      </c>
      <c r="B8" s="43">
        <v>8</v>
      </c>
      <c r="C8" s="43">
        <v>2017</v>
      </c>
      <c r="D8" s="56"/>
      <c r="E8" s="61">
        <v>5.0648148148148145E-4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>IF($H8="","",IF($H8&lt;180/24/3600,"Y",""))</f>
        <v/>
      </c>
      <c r="AC8" s="45" t="str">
        <f>IF($O8="","",IF($O8&lt;200/24/3600,"Y",""))</f>
        <v/>
      </c>
      <c r="AD8" s="45" t="str">
        <f>IF($S8="","",IF($S8&lt;225/24/3600,"Y",""))</f>
        <v/>
      </c>
      <c r="AE8" s="45" t="str">
        <f>IF($W8="","",IF($W8&lt;210/24/3600,"Y",""))</f>
        <v/>
      </c>
    </row>
    <row r="9" spans="1:31" ht="15" customHeight="1" x14ac:dyDescent="0.2">
      <c r="A9" s="51" t="s">
        <v>250</v>
      </c>
      <c r="B9" s="40">
        <v>8</v>
      </c>
      <c r="C9" s="40">
        <v>2017</v>
      </c>
      <c r="D9" s="57"/>
      <c r="E9" s="62">
        <v>2.4791666666666668E-4</v>
      </c>
      <c r="F9" s="82">
        <v>4.719907407407407E-4</v>
      </c>
      <c r="G9" s="41">
        <v>1.2633101851851852E-3</v>
      </c>
      <c r="H9" s="41">
        <v>2.6322916666666669E-3</v>
      </c>
      <c r="I9" s="41">
        <v>5.3822916666666663E-3</v>
      </c>
      <c r="J9" s="41">
        <v>1.1017476851851851E-2</v>
      </c>
      <c r="K9" s="67">
        <v>2.0931712962962964E-2</v>
      </c>
      <c r="L9" s="62">
        <v>2.8425925925925922E-4</v>
      </c>
      <c r="M9" s="82">
        <v>5.8634259259259251E-4</v>
      </c>
      <c r="N9" s="41"/>
      <c r="O9" s="67"/>
      <c r="P9" s="62">
        <v>3.9270833333333334E-4</v>
      </c>
      <c r="Q9" s="41">
        <v>7.8414351851851854E-4</v>
      </c>
      <c r="R9" s="41">
        <v>1.7122685185185186E-3</v>
      </c>
      <c r="S9" s="67">
        <v>3.5307870370370371E-3</v>
      </c>
      <c r="T9" s="88">
        <v>2.7511574074074076E-4</v>
      </c>
      <c r="U9" s="41">
        <v>7.3657407407407406E-4</v>
      </c>
      <c r="V9" s="41"/>
      <c r="W9" s="67"/>
      <c r="X9" s="62">
        <v>1.3628472222222223E-3</v>
      </c>
      <c r="Y9" s="41">
        <v>2.9589120370370372E-3</v>
      </c>
      <c r="Z9" s="67"/>
      <c r="AA9" s="74"/>
      <c r="AB9" s="42" t="str">
        <f t="shared" si="0"/>
        <v/>
      </c>
      <c r="AC9" s="42" t="str">
        <f t="shared" si="1"/>
        <v/>
      </c>
      <c r="AD9" s="42" t="str">
        <f t="shared" si="2"/>
        <v/>
      </c>
      <c r="AE9" s="42" t="str">
        <f t="shared" si="3"/>
        <v/>
      </c>
    </row>
    <row r="10" spans="1:31" ht="15" customHeight="1" x14ac:dyDescent="0.2">
      <c r="A10" s="52" t="s">
        <v>297</v>
      </c>
      <c r="B10" s="34">
        <v>8</v>
      </c>
      <c r="C10" s="34">
        <v>2017</v>
      </c>
      <c r="D10" s="58"/>
      <c r="E10" s="63">
        <v>3.2407407407407412E-4</v>
      </c>
      <c r="F10" s="35"/>
      <c r="G10" s="35"/>
      <c r="H10" s="35"/>
      <c r="I10" s="35"/>
      <c r="J10" s="35"/>
      <c r="K10" s="68"/>
      <c r="L10" s="63">
        <v>3.3807870370370372E-4</v>
      </c>
      <c r="M10" s="35"/>
      <c r="N10" s="35"/>
      <c r="O10" s="68"/>
      <c r="P10" s="63">
        <v>4.0416666666666666E-4</v>
      </c>
      <c r="Q10" s="35"/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>IF($H10="","",IF($H10&lt;180/24/3600,"Y",""))</f>
        <v/>
      </c>
      <c r="AC10" s="36" t="str">
        <f>IF($O10="","",IF($O10&lt;200/24/3600,"Y",""))</f>
        <v/>
      </c>
      <c r="AD10" s="36" t="str">
        <f>IF($S10="","",IF($S10&lt;225/24/3600,"Y",""))</f>
        <v/>
      </c>
      <c r="AE10" s="36" t="str">
        <f>IF($W10="","",IF($W10&lt;210/24/3600,"Y",""))</f>
        <v/>
      </c>
    </row>
    <row r="11" spans="1:31" ht="15" customHeight="1" thickBot="1" x14ac:dyDescent="0.25">
      <c r="A11" s="50" t="s">
        <v>283</v>
      </c>
      <c r="B11" s="43">
        <v>8</v>
      </c>
      <c r="C11" s="43">
        <v>2017</v>
      </c>
      <c r="D11" s="56"/>
      <c r="E11" s="61">
        <v>2.3437499999999999E-4</v>
      </c>
      <c r="F11" s="44">
        <v>5.1921296296296297E-4</v>
      </c>
      <c r="G11" s="44">
        <v>1.268287037037037E-3</v>
      </c>
      <c r="H11" s="44">
        <v>2.6881944444444444E-3</v>
      </c>
      <c r="I11" s="44">
        <v>5.787847222222222E-3</v>
      </c>
      <c r="J11" s="44"/>
      <c r="K11" s="66"/>
      <c r="L11" s="61">
        <v>2.6562499999999996E-4</v>
      </c>
      <c r="M11" s="44">
        <v>5.6597222222222227E-4</v>
      </c>
      <c r="N11" s="44"/>
      <c r="O11" s="66">
        <v>2.5822916666666668E-3</v>
      </c>
      <c r="P11" s="61">
        <v>3.3807870370370372E-4</v>
      </c>
      <c r="Q11" s="81">
        <v>6.2766203703703693E-4</v>
      </c>
      <c r="R11" s="44">
        <v>1.5506944444444444E-3</v>
      </c>
      <c r="S11" s="66">
        <v>3.2734953703703702E-3</v>
      </c>
      <c r="T11" s="61">
        <v>3.0023148148148145E-4</v>
      </c>
      <c r="U11" s="90">
        <v>5.6979166666666658E-4</v>
      </c>
      <c r="V11" s="44"/>
      <c r="W11" s="66"/>
      <c r="X11" s="61">
        <v>1.3391203703703705E-3</v>
      </c>
      <c r="Y11" s="44"/>
      <c r="Z11" s="66"/>
      <c r="AA11" s="73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ht="15" customHeight="1" x14ac:dyDescent="0.2">
      <c r="A12" s="53" t="s">
        <v>284</v>
      </c>
      <c r="B12" s="40">
        <v>9</v>
      </c>
      <c r="C12" s="40">
        <v>2017</v>
      </c>
      <c r="D12" s="57"/>
      <c r="E12" s="62">
        <v>3.9293981481481488E-4</v>
      </c>
      <c r="F12" s="82">
        <v>7.8969907407407407E-4</v>
      </c>
      <c r="G12" s="41"/>
      <c r="H12" s="41"/>
      <c r="I12" s="41"/>
      <c r="J12" s="41"/>
      <c r="K12" s="67"/>
      <c r="L12" s="62">
        <v>3.9166666666666668E-4</v>
      </c>
      <c r="M12" s="82">
        <v>7.612268518518518E-4</v>
      </c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ht="15" customHeight="1" x14ac:dyDescent="0.2">
      <c r="A13" s="52" t="s">
        <v>264</v>
      </c>
      <c r="B13" s="34">
        <v>9</v>
      </c>
      <c r="C13" s="34">
        <v>2016</v>
      </c>
      <c r="D13" s="58"/>
      <c r="E13" s="63">
        <v>4.0972222222222218E-4</v>
      </c>
      <c r="F13" s="83">
        <v>6.3865740740740734E-4</v>
      </c>
      <c r="G13" s="35"/>
      <c r="H13" s="35"/>
      <c r="I13" s="35"/>
      <c r="J13" s="35"/>
      <c r="K13" s="68"/>
      <c r="L13" s="63">
        <v>3.2407407407407412E-4</v>
      </c>
      <c r="M13" s="83">
        <v>6.5995370370370372E-4</v>
      </c>
      <c r="N13" s="35"/>
      <c r="O13" s="68"/>
      <c r="P13" s="63"/>
      <c r="Q13" s="35"/>
      <c r="R13" s="35"/>
      <c r="S13" s="68"/>
      <c r="T13" s="63">
        <v>4.4884259259259253E-4</v>
      </c>
      <c r="U13" s="35"/>
      <c r="V13" s="35"/>
      <c r="W13" s="68"/>
      <c r="X13" s="63"/>
      <c r="Y13" s="35"/>
      <c r="Z13" s="68"/>
      <c r="AA13" s="75"/>
      <c r="AB13" s="36" t="str">
        <f t="shared" si="0"/>
        <v/>
      </c>
      <c r="AC13" s="36" t="str">
        <f t="shared" si="1"/>
        <v/>
      </c>
      <c r="AD13" s="36" t="str">
        <f t="shared" si="2"/>
        <v/>
      </c>
      <c r="AE13" s="36" t="str">
        <f t="shared" si="3"/>
        <v/>
      </c>
    </row>
    <row r="14" spans="1:31" ht="15" customHeight="1" thickBot="1" x14ac:dyDescent="0.25">
      <c r="A14" s="50" t="s">
        <v>222</v>
      </c>
      <c r="B14" s="43">
        <v>9</v>
      </c>
      <c r="C14" s="43">
        <v>2016</v>
      </c>
      <c r="D14" s="56"/>
      <c r="E14" s="61">
        <v>3.2997685185185186E-4</v>
      </c>
      <c r="F14" s="44">
        <v>6.8981481481481487E-4</v>
      </c>
      <c r="G14" s="44"/>
      <c r="H14" s="44"/>
      <c r="I14" s="44"/>
      <c r="J14" s="44"/>
      <c r="K14" s="66"/>
      <c r="L14" s="61">
        <v>3.7673611111111111E-4</v>
      </c>
      <c r="M14" s="44">
        <v>7.0949074074074068E-4</v>
      </c>
      <c r="N14" s="44"/>
      <c r="O14" s="66"/>
      <c r="P14" s="61"/>
      <c r="Q14" s="44"/>
      <c r="R14" s="44"/>
      <c r="S14" s="66"/>
      <c r="T14" s="61"/>
      <c r="U14" s="44"/>
      <c r="V14" s="44"/>
      <c r="W14" s="66"/>
      <c r="X14" s="61"/>
      <c r="Y14" s="44"/>
      <c r="Z14" s="66"/>
      <c r="AA14" s="73"/>
      <c r="AB14" s="45" t="str">
        <f t="shared" ref="AB14:AB16" si="4">IF($H14="","",IF($H14&lt;180/24/3600,"Y",""))</f>
        <v/>
      </c>
      <c r="AC14" s="45" t="str">
        <f t="shared" ref="AC14:AC16" si="5">IF($O14="","",IF($O14&lt;200/24/3600,"Y",""))</f>
        <v/>
      </c>
      <c r="AD14" s="45" t="str">
        <f t="shared" ref="AD14:AD16" si="6">IF($S14="","",IF($S14&lt;225/24/3600,"Y",""))</f>
        <v/>
      </c>
      <c r="AE14" s="45" t="str">
        <f t="shared" ref="AE14:AE16" si="7">IF($W14="","",IF($W14&lt;210/24/3600,"Y",""))</f>
        <v/>
      </c>
    </row>
    <row r="15" spans="1:31" ht="15" customHeight="1" x14ac:dyDescent="0.2">
      <c r="A15" s="51" t="s">
        <v>248</v>
      </c>
      <c r="B15" s="40">
        <v>9</v>
      </c>
      <c r="C15" s="40">
        <v>2016</v>
      </c>
      <c r="D15" s="57"/>
      <c r="E15" s="62">
        <v>4.4351851851851855E-4</v>
      </c>
      <c r="F15" s="41">
        <v>7.3738425925925924E-4</v>
      </c>
      <c r="G15" s="41"/>
      <c r="H15" s="41"/>
      <c r="I15" s="41"/>
      <c r="J15" s="41"/>
      <c r="K15" s="67"/>
      <c r="L15" s="62">
        <v>3.0416666666666667E-4</v>
      </c>
      <c r="M15" s="41">
        <v>7.6782407407407409E-4</v>
      </c>
      <c r="N15" s="41"/>
      <c r="O15" s="67"/>
      <c r="P15" s="62"/>
      <c r="Q15" s="41"/>
      <c r="R15" s="41"/>
      <c r="S15" s="67"/>
      <c r="T15" s="62">
        <v>3.5370370370370368E-4</v>
      </c>
      <c r="U15" s="41"/>
      <c r="V15" s="41"/>
      <c r="W15" s="67"/>
      <c r="X15" s="62"/>
      <c r="Y15" s="41"/>
      <c r="Z15" s="67"/>
      <c r="AA15" s="74"/>
      <c r="AB15" s="42" t="str">
        <f t="shared" si="4"/>
        <v/>
      </c>
      <c r="AC15" s="42" t="str">
        <f t="shared" si="5"/>
        <v/>
      </c>
      <c r="AD15" s="42" t="str">
        <f t="shared" si="6"/>
        <v/>
      </c>
      <c r="AE15" s="42" t="str">
        <f t="shared" si="7"/>
        <v/>
      </c>
    </row>
    <row r="16" spans="1:31" ht="15" customHeight="1" x14ac:dyDescent="0.2">
      <c r="A16" s="52" t="s">
        <v>244</v>
      </c>
      <c r="B16" s="34">
        <v>10</v>
      </c>
      <c r="C16" s="34">
        <v>2015</v>
      </c>
      <c r="D16" s="58" t="s">
        <v>1</v>
      </c>
      <c r="E16" s="63">
        <v>2.5972222222222222E-4</v>
      </c>
      <c r="F16" s="83">
        <v>5.1331018518518522E-4</v>
      </c>
      <c r="G16" s="83">
        <v>1.0400462962962963E-3</v>
      </c>
      <c r="H16" s="83">
        <v>2.3178240740740741E-3</v>
      </c>
      <c r="I16" s="83">
        <v>4.8920138888888893E-3</v>
      </c>
      <c r="J16" s="35"/>
      <c r="K16" s="68"/>
      <c r="L16" s="63">
        <v>2.9293981481481478E-4</v>
      </c>
      <c r="M16" s="35">
        <v>5.9965277777777784E-4</v>
      </c>
      <c r="N16" s="35">
        <v>1.3038194444444445E-3</v>
      </c>
      <c r="O16" s="85">
        <v>2.5028935185185184E-3</v>
      </c>
      <c r="P16" s="63">
        <v>3.6261574074074072E-4</v>
      </c>
      <c r="Q16" s="83">
        <v>6.1215277777777776E-4</v>
      </c>
      <c r="R16" s="83">
        <v>1.2956018518518518E-3</v>
      </c>
      <c r="S16" s="85">
        <v>2.6413194444444444E-3</v>
      </c>
      <c r="T16" s="63">
        <v>3.6377314814814817E-4</v>
      </c>
      <c r="U16" s="35">
        <v>7.9537037037037033E-4</v>
      </c>
      <c r="V16" s="35"/>
      <c r="W16" s="68"/>
      <c r="X16" s="98">
        <v>1.2355324074074074E-3</v>
      </c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ht="15" customHeight="1" thickBot="1" x14ac:dyDescent="0.25">
      <c r="A17" s="50" t="s">
        <v>263</v>
      </c>
      <c r="B17" s="43">
        <v>10</v>
      </c>
      <c r="C17" s="43">
        <v>2015</v>
      </c>
      <c r="D17" s="56"/>
      <c r="E17" s="61">
        <v>3.0925925925925923E-4</v>
      </c>
      <c r="F17" s="44">
        <v>5.7013888888888891E-4</v>
      </c>
      <c r="G17" s="44">
        <v>1.2465277777777778E-3</v>
      </c>
      <c r="H17" s="44">
        <v>2.5966435185185185E-3</v>
      </c>
      <c r="I17" s="44"/>
      <c r="J17" s="44"/>
      <c r="K17" s="66"/>
      <c r="L17" s="61">
        <v>3.2395833333333332E-4</v>
      </c>
      <c r="M17" s="44">
        <v>7.0497685185185171E-4</v>
      </c>
      <c r="N17" s="44"/>
      <c r="O17" s="66"/>
      <c r="P17" s="61"/>
      <c r="Q17" s="44">
        <v>7.5162037037037038E-4</v>
      </c>
      <c r="R17" s="44">
        <v>1.6423611111111111E-3</v>
      </c>
      <c r="S17" s="66">
        <v>3.4086805555555554E-3</v>
      </c>
      <c r="T17" s="61">
        <v>3.5092592592592592E-4</v>
      </c>
      <c r="U17" s="44"/>
      <c r="V17" s="44"/>
      <c r="W17" s="66"/>
      <c r="X17" s="61"/>
      <c r="Y17" s="44"/>
      <c r="Z17" s="66"/>
      <c r="AA17" s="73"/>
      <c r="AB17" s="45" t="str">
        <f t="shared" ref="AB17:AB24" si="8">IF($H17="","",IF($H17&lt;180/24/3600,"Y",""))</f>
        <v/>
      </c>
      <c r="AC17" s="45" t="str">
        <f t="shared" ref="AC17:AC24" si="9">IF($O17="","",IF($O17&lt;200/24/3600,"Y",""))</f>
        <v/>
      </c>
      <c r="AD17" s="45" t="str">
        <f t="shared" ref="AD17:AD24" si="10">IF($S17="","",IF($S17&lt;225/24/3600,"Y",""))</f>
        <v/>
      </c>
      <c r="AE17" s="45" t="str">
        <f t="shared" ref="AE17:AE24" si="11">IF($W17="","",IF($W17&lt;210/24/3600,"Y",""))</f>
        <v/>
      </c>
    </row>
    <row r="18" spans="1:31" ht="15" customHeight="1" x14ac:dyDescent="0.2">
      <c r="A18" s="51" t="s">
        <v>269</v>
      </c>
      <c r="B18" s="40">
        <v>11</v>
      </c>
      <c r="C18" s="40">
        <v>2015</v>
      </c>
      <c r="D18" s="57"/>
      <c r="E18" s="62">
        <v>3.8564814814814815E-4</v>
      </c>
      <c r="F18" s="41">
        <v>8.0972222222222231E-4</v>
      </c>
      <c r="G18" s="41"/>
      <c r="H18" s="41"/>
      <c r="I18" s="41"/>
      <c r="J18" s="41"/>
      <c r="K18" s="67"/>
      <c r="L18" s="62"/>
      <c r="M18" s="41">
        <v>8.1006944444444442E-4</v>
      </c>
      <c r="N18" s="41">
        <v>1.7511574074074074E-3</v>
      </c>
      <c r="O18" s="67"/>
      <c r="P18" s="62"/>
      <c r="Q18" s="41"/>
      <c r="R18" s="41"/>
      <c r="S18" s="67"/>
      <c r="T18" s="62"/>
      <c r="U18" s="41"/>
      <c r="V18" s="41"/>
      <c r="W18" s="67"/>
      <c r="X18" s="62"/>
      <c r="Y18" s="41"/>
      <c r="Z18" s="67"/>
      <c r="AA18" s="74"/>
      <c r="AB18" s="42" t="str">
        <f>IF($H18="","",IF($H18&lt;180/24/3600,"Y",""))</f>
        <v/>
      </c>
      <c r="AC18" s="42" t="str">
        <f>IF($O18="","",IF($O18&lt;200/24/3600,"Y",""))</f>
        <v/>
      </c>
      <c r="AD18" s="42" t="str">
        <f>IF($S18="","",IF($S18&lt;225/24/3600,"Y",""))</f>
        <v/>
      </c>
      <c r="AE18" s="42" t="str">
        <f>IF($W18="","",IF($W18&lt;210/24/3600,"Y",""))</f>
        <v/>
      </c>
    </row>
    <row r="19" spans="1:31" ht="15" customHeight="1" x14ac:dyDescent="0.2">
      <c r="A19" s="52" t="s">
        <v>307</v>
      </c>
      <c r="B19" s="34">
        <v>11</v>
      </c>
      <c r="C19" s="34">
        <v>2015</v>
      </c>
      <c r="D19" s="58"/>
      <c r="E19" s="63"/>
      <c r="F19" s="87">
        <v>4.8738425925925929E-4</v>
      </c>
      <c r="G19" s="35"/>
      <c r="H19" s="35"/>
      <c r="I19" s="35"/>
      <c r="J19" s="35"/>
      <c r="K19" s="68"/>
      <c r="L19" s="63"/>
      <c r="M19" s="87">
        <v>5.7280092592592593E-4</v>
      </c>
      <c r="N19" s="35"/>
      <c r="O19" s="68"/>
      <c r="P19" s="63"/>
      <c r="Q19" s="35"/>
      <c r="R19" s="35"/>
      <c r="S19" s="68"/>
      <c r="T19" s="63"/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ht="15" customHeight="1" thickBot="1" x14ac:dyDescent="0.25">
      <c r="A20" s="50" t="s">
        <v>268</v>
      </c>
      <c r="B20" s="43">
        <v>11</v>
      </c>
      <c r="C20" s="43">
        <v>2014</v>
      </c>
      <c r="D20" s="56"/>
      <c r="E20" s="61">
        <v>2.699074074074074E-4</v>
      </c>
      <c r="F20" s="44">
        <v>6.2719907407407407E-4</v>
      </c>
      <c r="G20" s="44">
        <v>1.3987268518518517E-3</v>
      </c>
      <c r="H20" s="44"/>
      <c r="I20" s="44"/>
      <c r="J20" s="44"/>
      <c r="K20" s="66"/>
      <c r="L20" s="61"/>
      <c r="M20" s="44">
        <v>6.2430555555555557E-4</v>
      </c>
      <c r="N20" s="44"/>
      <c r="O20" s="66"/>
      <c r="P20" s="61"/>
      <c r="Q20" s="44">
        <v>8.2280092592592593E-4</v>
      </c>
      <c r="R20" s="44"/>
      <c r="S20" s="66"/>
      <c r="T20" s="61">
        <v>3.1979166666666663E-4</v>
      </c>
      <c r="U20" s="44"/>
      <c r="V20" s="44"/>
      <c r="W20" s="66"/>
      <c r="X20" s="61"/>
      <c r="Y20" s="44"/>
      <c r="Z20" s="66"/>
      <c r="AA20" s="73"/>
      <c r="AB20" s="45" t="str">
        <f>IF($H20="","",IF($H20&lt;180/24/3600,"Y",""))</f>
        <v/>
      </c>
      <c r="AC20" s="45" t="str">
        <f>IF($O20="","",IF($O20&lt;200/24/3600,"Y",""))</f>
        <v/>
      </c>
      <c r="AD20" s="45" t="str">
        <f>IF($S20="","",IF($S20&lt;225/24/3600,"Y",""))</f>
        <v/>
      </c>
      <c r="AE20" s="45" t="str">
        <f>IF($W20="","",IF($W20&lt;210/24/3600,"Y",""))</f>
        <v/>
      </c>
    </row>
    <row r="21" spans="1:31" ht="15" customHeight="1" x14ac:dyDescent="0.2">
      <c r="A21" s="51" t="s">
        <v>237</v>
      </c>
      <c r="B21" s="40">
        <v>11</v>
      </c>
      <c r="C21" s="40">
        <v>2014</v>
      </c>
      <c r="D21" s="57" t="s">
        <v>1</v>
      </c>
      <c r="E21" s="62">
        <v>2.8356481481481478E-4</v>
      </c>
      <c r="F21" s="82">
        <v>4.2939814814814821E-4</v>
      </c>
      <c r="G21" s="82">
        <v>9.6018518518518523E-4</v>
      </c>
      <c r="H21" s="41">
        <v>2.201851851851852E-3</v>
      </c>
      <c r="I21" s="82">
        <v>4.4574074074074073E-3</v>
      </c>
      <c r="J21" s="41">
        <v>9.9697916666666667E-3</v>
      </c>
      <c r="K21" s="67">
        <v>1.957986111111111E-2</v>
      </c>
      <c r="L21" s="62">
        <v>2.9606481481481476E-4</v>
      </c>
      <c r="M21" s="82">
        <v>4.8969907407407404E-4</v>
      </c>
      <c r="N21" s="82">
        <v>1.0524305555555556E-3</v>
      </c>
      <c r="O21" s="89">
        <v>2.2969907407407409E-3</v>
      </c>
      <c r="P21" s="62">
        <v>4.7824074074074072E-4</v>
      </c>
      <c r="Q21" s="82">
        <v>6.0497685185185188E-4</v>
      </c>
      <c r="R21" s="41">
        <v>1.3298611111111111E-3</v>
      </c>
      <c r="S21" s="67">
        <v>2.8064814814814814E-3</v>
      </c>
      <c r="T21" s="62">
        <v>2.9953703703703701E-4</v>
      </c>
      <c r="U21" s="82">
        <v>4.8124999999999996E-4</v>
      </c>
      <c r="V21" s="41">
        <v>1.160300925925926E-3</v>
      </c>
      <c r="W21" s="67"/>
      <c r="X21" s="88">
        <v>1.0784722222222222E-3</v>
      </c>
      <c r="Y21" s="82">
        <v>2.3501157407407407E-3</v>
      </c>
      <c r="Z21" s="67">
        <v>5.3309027777777782E-3</v>
      </c>
      <c r="AA21" s="74"/>
      <c r="AB21" s="42" t="str">
        <f t="shared" ref="AB21" si="12">IF($H21="","",IF($H21&lt;180/24/3600,"Y",""))</f>
        <v/>
      </c>
      <c r="AC21" s="42" t="str">
        <f t="shared" ref="AC21" si="13">IF($O21="","",IF($O21&lt;200/24/3600,"Y",""))</f>
        <v>Y</v>
      </c>
      <c r="AD21" s="42" t="str">
        <f t="shared" ref="AD21" si="14">IF($S21="","",IF($S21&lt;225/24/3600,"Y",""))</f>
        <v/>
      </c>
      <c r="AE21" s="42" t="str">
        <f t="shared" ref="AE21" si="15">IF($W21="","",IF($W21&lt;210/24/3600,"Y",""))</f>
        <v/>
      </c>
    </row>
    <row r="22" spans="1:31" ht="15" customHeight="1" x14ac:dyDescent="0.2">
      <c r="A22" s="52" t="s">
        <v>261</v>
      </c>
      <c r="B22" s="34">
        <v>11</v>
      </c>
      <c r="C22" s="34">
        <v>2014</v>
      </c>
      <c r="D22" s="58"/>
      <c r="E22" s="63"/>
      <c r="F22" s="35">
        <v>6.9733796296296297E-4</v>
      </c>
      <c r="G22" s="35">
        <v>1.5364583333333333E-3</v>
      </c>
      <c r="H22" s="35"/>
      <c r="I22" s="35"/>
      <c r="J22" s="35"/>
      <c r="K22" s="68"/>
      <c r="L22" s="63"/>
      <c r="M22" s="35">
        <v>8.2754629629629628E-4</v>
      </c>
      <c r="N22" s="35">
        <v>1.8560185185185188E-3</v>
      </c>
      <c r="O22" s="68"/>
      <c r="P22" s="63"/>
      <c r="Q22" s="35"/>
      <c r="R22" s="35"/>
      <c r="S22" s="68"/>
      <c r="T22" s="63"/>
      <c r="U22" s="35"/>
      <c r="V22" s="35"/>
      <c r="W22" s="68"/>
      <c r="X22" s="63"/>
      <c r="Y22" s="35"/>
      <c r="Z22" s="68"/>
      <c r="AA22" s="75"/>
      <c r="AB22" s="36" t="str">
        <f t="shared" si="8"/>
        <v/>
      </c>
      <c r="AC22" s="36" t="str">
        <f t="shared" si="9"/>
        <v/>
      </c>
      <c r="AD22" s="36" t="str">
        <f t="shared" si="10"/>
        <v/>
      </c>
      <c r="AE22" s="36" t="str">
        <f t="shared" si="11"/>
        <v/>
      </c>
    </row>
    <row r="23" spans="1:31" ht="15" customHeight="1" thickBot="1" x14ac:dyDescent="0.25">
      <c r="A23" s="50" t="s">
        <v>296</v>
      </c>
      <c r="B23" s="43">
        <v>11</v>
      </c>
      <c r="C23" s="43">
        <v>2014</v>
      </c>
      <c r="D23" s="56"/>
      <c r="E23" s="61">
        <v>3.5497685185185187E-4</v>
      </c>
      <c r="F23" s="44"/>
      <c r="G23" s="44"/>
      <c r="H23" s="44"/>
      <c r="I23" s="44"/>
      <c r="J23" s="44"/>
      <c r="K23" s="66"/>
      <c r="L23" s="61"/>
      <c r="M23" s="44"/>
      <c r="N23" s="44"/>
      <c r="O23" s="66"/>
      <c r="P23" s="61"/>
      <c r="Q23" s="44"/>
      <c r="R23" s="44"/>
      <c r="S23" s="66"/>
      <c r="T23" s="61"/>
      <c r="U23" s="44"/>
      <c r="V23" s="44"/>
      <c r="W23" s="66"/>
      <c r="X23" s="61"/>
      <c r="Y23" s="44"/>
      <c r="Z23" s="66"/>
      <c r="AA23" s="73"/>
      <c r="AB23" s="45" t="str">
        <f>IF($H23="","",IF($H23&lt;180/24/3600,"Y",""))</f>
        <v/>
      </c>
      <c r="AC23" s="45" t="str">
        <f>IF($O23="","",IF($O23&lt;200/24/3600,"Y",""))</f>
        <v/>
      </c>
      <c r="AD23" s="45" t="str">
        <f>IF($S23="","",IF($S23&lt;225/24/3600,"Y",""))</f>
        <v/>
      </c>
      <c r="AE23" s="45" t="str">
        <f>IF($W23="","",IF($W23&lt;210/24/3600,"Y",""))</f>
        <v/>
      </c>
    </row>
    <row r="24" spans="1:31" ht="15" customHeight="1" x14ac:dyDescent="0.2">
      <c r="A24" s="51" t="s">
        <v>259</v>
      </c>
      <c r="B24" s="40">
        <v>11</v>
      </c>
      <c r="C24" s="40">
        <v>2014</v>
      </c>
      <c r="D24" s="57" t="s">
        <v>1</v>
      </c>
      <c r="E24" s="62"/>
      <c r="F24" s="82">
        <v>4.6643518518518513E-4</v>
      </c>
      <c r="G24" s="41">
        <v>1.1055555555555556E-3</v>
      </c>
      <c r="H24" s="41"/>
      <c r="I24" s="41"/>
      <c r="J24" s="41"/>
      <c r="K24" s="67"/>
      <c r="L24" s="62"/>
      <c r="M24" s="82">
        <v>5.4988425925925918E-4</v>
      </c>
      <c r="N24" s="41">
        <v>1.386226851851852E-3</v>
      </c>
      <c r="O24" s="67"/>
      <c r="P24" s="62"/>
      <c r="Q24" s="82">
        <v>6.0347222222222215E-4</v>
      </c>
      <c r="R24" s="82">
        <v>1.3207175925925925E-3</v>
      </c>
      <c r="S24" s="67">
        <v>3.0388888888888887E-3</v>
      </c>
      <c r="T24" s="62"/>
      <c r="U24" s="82">
        <v>5.2962962962962957E-4</v>
      </c>
      <c r="V24" s="41"/>
      <c r="W24" s="67"/>
      <c r="X24" s="88">
        <v>1.1791666666666667E-3</v>
      </c>
      <c r="Y24" s="82">
        <v>2.523611111111111E-3</v>
      </c>
      <c r="Z24" s="67"/>
      <c r="AA24" s="74"/>
      <c r="AB24" s="42" t="str">
        <f t="shared" si="8"/>
        <v/>
      </c>
      <c r="AC24" s="42" t="str">
        <f t="shared" si="9"/>
        <v/>
      </c>
      <c r="AD24" s="42" t="str">
        <f t="shared" si="10"/>
        <v/>
      </c>
      <c r="AE24" s="42" t="str">
        <f t="shared" si="11"/>
        <v/>
      </c>
    </row>
    <row r="25" spans="1:31" ht="15" customHeight="1" x14ac:dyDescent="0.2">
      <c r="A25" s="52" t="s">
        <v>239</v>
      </c>
      <c r="B25" s="34">
        <v>12</v>
      </c>
      <c r="C25" s="34">
        <v>2013</v>
      </c>
      <c r="D25" s="58" t="s">
        <v>1</v>
      </c>
      <c r="E25" s="63">
        <v>2.5729166666666668E-4</v>
      </c>
      <c r="F25" s="83">
        <v>3.8020833333333331E-4</v>
      </c>
      <c r="G25" s="35">
        <v>8.5659722222222224E-4</v>
      </c>
      <c r="H25" s="35">
        <v>1.8925925925925926E-3</v>
      </c>
      <c r="I25" s="83">
        <v>4.0155092592592595E-3</v>
      </c>
      <c r="J25" s="35">
        <v>8.5578703703703702E-3</v>
      </c>
      <c r="K25" s="85">
        <v>1.61875E-2</v>
      </c>
      <c r="L25" s="63"/>
      <c r="M25" s="35">
        <v>4.5833333333333338E-4</v>
      </c>
      <c r="N25" s="35">
        <v>1.0128472222222223E-3</v>
      </c>
      <c r="O25" s="85">
        <v>2.193865740740741E-3</v>
      </c>
      <c r="P25" s="63"/>
      <c r="Q25" s="83">
        <v>4.9097222222222229E-4</v>
      </c>
      <c r="R25" s="83">
        <v>1.0896990740740741E-3</v>
      </c>
      <c r="S25" s="85">
        <v>2.3797453703703706E-3</v>
      </c>
      <c r="T25" s="63"/>
      <c r="U25" s="35">
        <v>4.9618055555555548E-4</v>
      </c>
      <c r="V25" s="35">
        <v>1.1856481481481481E-3</v>
      </c>
      <c r="W25" s="68"/>
      <c r="X25" s="63">
        <v>9.9490740740740746E-4</v>
      </c>
      <c r="Y25" s="83">
        <v>2.1177083333333334E-3</v>
      </c>
      <c r="Z25" s="68">
        <v>4.7155092592592596E-3</v>
      </c>
      <c r="AA25" s="75"/>
      <c r="AB25" s="36" t="str">
        <f t="shared" ref="AB25:AB42" si="16">IF($H25="","",IF($H25&lt;180/24/3600,"Y",""))</f>
        <v>Y</v>
      </c>
      <c r="AC25" s="36" t="str">
        <f t="shared" ref="AC25:AC42" si="17">IF($O25="","",IF($O25&lt;200/24/3600,"Y",""))</f>
        <v>Y</v>
      </c>
      <c r="AD25" s="36" t="str">
        <f t="shared" ref="AD25:AD42" si="18">IF($S25="","",IF($S25&lt;225/24/3600,"Y",""))</f>
        <v>Y</v>
      </c>
      <c r="AE25" s="36" t="str">
        <f t="shared" ref="AE25:AE42" si="19">IF($W25="","",IF($W25&lt;210/24/3600,"Y",""))</f>
        <v/>
      </c>
    </row>
    <row r="26" spans="1:31" ht="15" customHeight="1" thickBot="1" x14ac:dyDescent="0.25">
      <c r="A26" s="50" t="s">
        <v>225</v>
      </c>
      <c r="B26" s="43">
        <v>12</v>
      </c>
      <c r="C26" s="43">
        <v>2013</v>
      </c>
      <c r="D26" s="56"/>
      <c r="E26" s="61">
        <v>2.4606481481481484E-4</v>
      </c>
      <c r="F26" s="44">
        <v>4.4884259259259264E-4</v>
      </c>
      <c r="G26" s="44">
        <v>1.1056712962962962E-3</v>
      </c>
      <c r="H26" s="44">
        <v>3.6832175925925925E-3</v>
      </c>
      <c r="I26" s="44">
        <v>7.5594907407407416E-3</v>
      </c>
      <c r="J26" s="44"/>
      <c r="K26" s="66"/>
      <c r="L26" s="61">
        <v>3.3495370370370374E-4</v>
      </c>
      <c r="M26" s="44">
        <v>5.4872685185185178E-4</v>
      </c>
      <c r="N26" s="44"/>
      <c r="O26" s="66"/>
      <c r="P26" s="61">
        <v>4.2280092592592592E-4</v>
      </c>
      <c r="Q26" s="81">
        <v>5.5752314814814824E-4</v>
      </c>
      <c r="R26" s="44">
        <v>1.2703703703703703E-3</v>
      </c>
      <c r="S26" s="66"/>
      <c r="T26" s="61"/>
      <c r="U26" s="44">
        <v>5.4872685185185178E-4</v>
      </c>
      <c r="V26" s="44"/>
      <c r="W26" s="66"/>
      <c r="X26" s="91">
        <v>1.077314814814815E-3</v>
      </c>
      <c r="Y26" s="44"/>
      <c r="Z26" s="66"/>
      <c r="AA26" s="73"/>
      <c r="AB26" s="45" t="str">
        <f t="shared" ref="AB26:AB27" si="20">IF($H26="","",IF($H26&lt;180/24/3600,"Y",""))</f>
        <v/>
      </c>
      <c r="AC26" s="45" t="str">
        <f t="shared" ref="AC26:AC27" si="21">IF($O26="","",IF($O26&lt;200/24/3600,"Y",""))</f>
        <v/>
      </c>
      <c r="AD26" s="45" t="str">
        <f t="shared" ref="AD26:AD27" si="22">IF($S26="","",IF($S26&lt;225/24/3600,"Y",""))</f>
        <v/>
      </c>
      <c r="AE26" s="45" t="str">
        <f t="shared" ref="AE26:AE27" si="23">IF($W26="","",IF($W26&lt;210/24/3600,"Y",""))</f>
        <v/>
      </c>
    </row>
    <row r="27" spans="1:31" ht="15" customHeight="1" x14ac:dyDescent="0.2">
      <c r="A27" s="51" t="s">
        <v>262</v>
      </c>
      <c r="B27" s="40">
        <v>12</v>
      </c>
      <c r="C27" s="40">
        <v>2013</v>
      </c>
      <c r="D27" s="57"/>
      <c r="E27" s="62"/>
      <c r="F27" s="41">
        <v>4.6724537037037031E-4</v>
      </c>
      <c r="G27" s="41">
        <v>1.1675925925925925E-3</v>
      </c>
      <c r="H27" s="41">
        <v>2.4940972222222222E-3</v>
      </c>
      <c r="I27" s="41"/>
      <c r="J27" s="41"/>
      <c r="K27" s="67"/>
      <c r="L27" s="62"/>
      <c r="M27" s="41">
        <v>5.7696759259259257E-4</v>
      </c>
      <c r="N27" s="41">
        <v>1.2008101851851852E-3</v>
      </c>
      <c r="O27" s="67"/>
      <c r="P27" s="62"/>
      <c r="Q27" s="41">
        <v>6.5069444444444441E-4</v>
      </c>
      <c r="R27" s="41">
        <v>1.5391203703703702E-3</v>
      </c>
      <c r="S27" s="67">
        <v>3.1677083333333331E-3</v>
      </c>
      <c r="T27" s="62"/>
      <c r="U27" s="41">
        <v>6.5763888888888892E-4</v>
      </c>
      <c r="V27" s="41"/>
      <c r="W27" s="67"/>
      <c r="X27" s="62">
        <v>1.2390046296296296E-3</v>
      </c>
      <c r="Y27" s="41"/>
      <c r="Z27" s="67"/>
      <c r="AA27" s="74"/>
      <c r="AB27" s="42" t="str">
        <f t="shared" si="20"/>
        <v/>
      </c>
      <c r="AC27" s="42" t="str">
        <f t="shared" si="21"/>
        <v/>
      </c>
      <c r="AD27" s="42" t="str">
        <f t="shared" si="22"/>
        <v/>
      </c>
      <c r="AE27" s="42" t="str">
        <f t="shared" si="23"/>
        <v/>
      </c>
    </row>
    <row r="28" spans="1:31" ht="15" customHeight="1" x14ac:dyDescent="0.2">
      <c r="A28" s="52" t="s">
        <v>282</v>
      </c>
      <c r="B28" s="34">
        <v>12</v>
      </c>
      <c r="C28" s="34">
        <v>2013</v>
      </c>
      <c r="D28" s="58"/>
      <c r="E28" s="63"/>
      <c r="F28" s="35">
        <v>6.3518518518518524E-4</v>
      </c>
      <c r="G28" s="35"/>
      <c r="H28" s="35"/>
      <c r="I28" s="35"/>
      <c r="J28" s="35"/>
      <c r="K28" s="68"/>
      <c r="L28" s="63"/>
      <c r="M28" s="35">
        <v>6.5173611111111118E-4</v>
      </c>
      <c r="N28" s="35"/>
      <c r="O28" s="68"/>
      <c r="P28" s="63"/>
      <c r="Q28" s="35">
        <v>7.0092592592592602E-4</v>
      </c>
      <c r="R28" s="35"/>
      <c r="S28" s="68"/>
      <c r="T28" s="63">
        <v>3.3749999999999996E-4</v>
      </c>
      <c r="U28" s="35"/>
      <c r="V28" s="35"/>
      <c r="W28" s="68"/>
      <c r="X28" s="63"/>
      <c r="Y28" s="35"/>
      <c r="Z28" s="68"/>
      <c r="AA28" s="75"/>
      <c r="AB28" s="36" t="str">
        <f>IF($H28="","",IF($H28&lt;180/24/3600,"Y",""))</f>
        <v/>
      </c>
      <c r="AC28" s="36" t="str">
        <f>IF($O28="","",IF($O28&lt;200/24/3600,"Y",""))</f>
        <v/>
      </c>
      <c r="AD28" s="36" t="str">
        <f>IF($S28="","",IF($S28&lt;225/24/3600,"Y",""))</f>
        <v/>
      </c>
      <c r="AE28" s="36" t="str">
        <f>IF($W28="","",IF($W28&lt;210/24/3600,"Y",""))</f>
        <v/>
      </c>
    </row>
    <row r="29" spans="1:31" ht="15" customHeight="1" thickBot="1" x14ac:dyDescent="0.25">
      <c r="A29" s="50" t="s">
        <v>235</v>
      </c>
      <c r="B29" s="43">
        <v>12</v>
      </c>
      <c r="C29" s="43">
        <v>2013</v>
      </c>
      <c r="D29" s="56" t="s">
        <v>1</v>
      </c>
      <c r="E29" s="61"/>
      <c r="F29" s="81">
        <v>4.0358796296296296E-4</v>
      </c>
      <c r="G29" s="44">
        <v>9.2511574074074078E-4</v>
      </c>
      <c r="H29" s="81">
        <v>1.9855324074074076E-3</v>
      </c>
      <c r="I29" s="44">
        <v>4.1613425925925932E-3</v>
      </c>
      <c r="J29" s="44">
        <v>8.5231500283539392E-3</v>
      </c>
      <c r="K29" s="66">
        <v>1.6203935185185186E-2</v>
      </c>
      <c r="L29" s="61"/>
      <c r="M29" s="44">
        <v>4.4907407407407407E-4</v>
      </c>
      <c r="N29" s="44">
        <v>9.7187499999999997E-4</v>
      </c>
      <c r="O29" s="66">
        <v>2.0996527777777775E-3</v>
      </c>
      <c r="P29" s="61"/>
      <c r="Q29" s="44">
        <v>5.0775462962962959E-4</v>
      </c>
      <c r="R29" s="81">
        <v>1.085300925925926E-3</v>
      </c>
      <c r="S29" s="86">
        <v>2.3164351851851848E-3</v>
      </c>
      <c r="T29" s="61"/>
      <c r="U29" s="81">
        <v>4.4374999999999997E-4</v>
      </c>
      <c r="V29" s="44">
        <v>1.0766203703703706E-3</v>
      </c>
      <c r="W29" s="66"/>
      <c r="X29" s="84">
        <v>9.8171296296296288E-4</v>
      </c>
      <c r="Y29" s="44">
        <v>2.1975694444444447E-3</v>
      </c>
      <c r="Z29" s="66">
        <v>4.6494212962962965E-3</v>
      </c>
      <c r="AA29" s="73" t="s">
        <v>197</v>
      </c>
      <c r="AB29" s="45" t="str">
        <f t="shared" si="16"/>
        <v>Y</v>
      </c>
      <c r="AC29" s="45" t="str">
        <f t="shared" si="17"/>
        <v>Y</v>
      </c>
      <c r="AD29" s="45" t="str">
        <f t="shared" si="18"/>
        <v>Y</v>
      </c>
      <c r="AE29" s="45" t="str">
        <f t="shared" si="19"/>
        <v/>
      </c>
    </row>
    <row r="30" spans="1:31" ht="15" customHeight="1" x14ac:dyDescent="0.2">
      <c r="A30" s="51" t="s">
        <v>295</v>
      </c>
      <c r="B30" s="40">
        <v>12</v>
      </c>
      <c r="C30" s="40">
        <v>2013</v>
      </c>
      <c r="D30" s="57"/>
      <c r="E30" s="62">
        <v>3.1770833333333336E-4</v>
      </c>
      <c r="F30" s="41">
        <v>8.0983796296296294E-4</v>
      </c>
      <c r="G30" s="41"/>
      <c r="H30" s="41"/>
      <c r="I30" s="41"/>
      <c r="J30" s="41"/>
      <c r="K30" s="67"/>
      <c r="L30" s="62"/>
      <c r="M30" s="41"/>
      <c r="N30" s="41"/>
      <c r="O30" s="67"/>
      <c r="P30" s="62"/>
      <c r="Q30" s="41"/>
      <c r="R30" s="41"/>
      <c r="S30" s="67"/>
      <c r="T30" s="62"/>
      <c r="U30" s="41"/>
      <c r="V30" s="41"/>
      <c r="W30" s="67"/>
      <c r="X30" s="62"/>
      <c r="Y30" s="41"/>
      <c r="Z30" s="67"/>
      <c r="AA30" s="74"/>
      <c r="AB30" s="42" t="str">
        <f>IF($H30="","",IF($H30&lt;180/24/3600,"Y",""))</f>
        <v/>
      </c>
      <c r="AC30" s="42" t="str">
        <f>IF($O30="","",IF($O30&lt;200/24/3600,"Y",""))</f>
        <v/>
      </c>
      <c r="AD30" s="42" t="str">
        <f>IF($S30="","",IF($S30&lt;225/24/3600,"Y",""))</f>
        <v/>
      </c>
      <c r="AE30" s="42" t="str">
        <f>IF($W30="","",IF($W30&lt;210/24/3600,"Y",""))</f>
        <v/>
      </c>
    </row>
    <row r="31" spans="1:31" ht="15" customHeight="1" x14ac:dyDescent="0.2">
      <c r="A31" s="52" t="s">
        <v>240</v>
      </c>
      <c r="B31" s="34">
        <v>12</v>
      </c>
      <c r="C31" s="34">
        <v>2013</v>
      </c>
      <c r="D31" s="58"/>
      <c r="E31" s="63"/>
      <c r="F31" s="35">
        <v>4.8449074074074074E-4</v>
      </c>
      <c r="G31" s="35">
        <v>1.2337962962962962E-3</v>
      </c>
      <c r="H31" s="35">
        <v>3.7876157407407407E-3</v>
      </c>
      <c r="I31" s="35">
        <v>7.7177083333333334E-3</v>
      </c>
      <c r="J31" s="35"/>
      <c r="K31" s="68"/>
      <c r="L31" s="63"/>
      <c r="M31" s="35">
        <v>6.1157407407407417E-4</v>
      </c>
      <c r="N31" s="35"/>
      <c r="O31" s="68"/>
      <c r="P31" s="63"/>
      <c r="Q31" s="35">
        <v>9.2476851851851867E-4</v>
      </c>
      <c r="R31" s="35"/>
      <c r="S31" s="68"/>
      <c r="T31" s="63"/>
      <c r="U31" s="35">
        <v>6.6203703703703704E-4</v>
      </c>
      <c r="V31" s="35"/>
      <c r="W31" s="68"/>
      <c r="X31" s="63"/>
      <c r="Y31" s="35"/>
      <c r="Z31" s="68"/>
      <c r="AA31" s="75"/>
      <c r="AB31" s="36" t="str">
        <f t="shared" si="16"/>
        <v/>
      </c>
      <c r="AC31" s="36" t="str">
        <f t="shared" si="17"/>
        <v/>
      </c>
      <c r="AD31" s="36" t="str">
        <f t="shared" si="18"/>
        <v/>
      </c>
      <c r="AE31" s="36" t="str">
        <f t="shared" si="19"/>
        <v/>
      </c>
    </row>
    <row r="32" spans="1:31" ht="15" customHeight="1" thickBot="1" x14ac:dyDescent="0.25">
      <c r="A32" s="50" t="s">
        <v>257</v>
      </c>
      <c r="B32" s="43">
        <v>12</v>
      </c>
      <c r="C32" s="43">
        <v>2013</v>
      </c>
      <c r="D32" s="56" t="s">
        <v>1</v>
      </c>
      <c r="E32" s="61"/>
      <c r="F32" s="44">
        <v>3.9965277777777774E-4</v>
      </c>
      <c r="G32" s="44">
        <v>9.3738425925925923E-4</v>
      </c>
      <c r="H32" s="44">
        <v>2.1633101851851852E-3</v>
      </c>
      <c r="I32" s="44"/>
      <c r="J32" s="44"/>
      <c r="K32" s="66"/>
      <c r="L32" s="61"/>
      <c r="M32" s="44">
        <v>4.8692129629629628E-4</v>
      </c>
      <c r="N32" s="44">
        <v>1.1379629629629628E-3</v>
      </c>
      <c r="O32" s="66"/>
      <c r="P32" s="61"/>
      <c r="Q32" s="44">
        <v>5.4016203703703702E-4</v>
      </c>
      <c r="R32" s="44">
        <v>1.2028935185185185E-3</v>
      </c>
      <c r="S32" s="66">
        <v>2.6283564814814815E-3</v>
      </c>
      <c r="T32" s="61"/>
      <c r="U32" s="44">
        <v>5.1689814814814806E-4</v>
      </c>
      <c r="V32" s="44"/>
      <c r="W32" s="66"/>
      <c r="X32" s="61">
        <v>1.1596064814814815E-3</v>
      </c>
      <c r="Y32" s="44"/>
      <c r="Z32" s="66"/>
      <c r="AA32" s="73"/>
      <c r="AB32" s="45" t="str">
        <f t="shared" si="16"/>
        <v/>
      </c>
      <c r="AC32" s="45" t="str">
        <f t="shared" si="17"/>
        <v/>
      </c>
      <c r="AD32" s="45" t="str">
        <f t="shared" si="18"/>
        <v/>
      </c>
      <c r="AE32" s="45" t="str">
        <f t="shared" si="19"/>
        <v/>
      </c>
    </row>
    <row r="33" spans="1:31" ht="15" customHeight="1" x14ac:dyDescent="0.2">
      <c r="A33" s="51" t="s">
        <v>210</v>
      </c>
      <c r="B33" s="40">
        <v>13</v>
      </c>
      <c r="C33" s="40">
        <v>2012</v>
      </c>
      <c r="D33" s="57" t="s">
        <v>1</v>
      </c>
      <c r="E33" s="62"/>
      <c r="F33" s="82">
        <v>4.083333333333333E-4</v>
      </c>
      <c r="G33" s="41">
        <v>9.3854166666666673E-4</v>
      </c>
      <c r="H33" s="41">
        <v>2.0335648148148149E-3</v>
      </c>
      <c r="I33" s="41">
        <v>4.4975694444444438E-3</v>
      </c>
      <c r="J33" s="41"/>
      <c r="K33" s="67"/>
      <c r="L33" s="62"/>
      <c r="M33" s="41">
        <v>5.0023148148148149E-4</v>
      </c>
      <c r="N33" s="41">
        <v>1.1166666666666666E-3</v>
      </c>
      <c r="O33" s="67">
        <v>2.3145833333333334E-3</v>
      </c>
      <c r="P33" s="62"/>
      <c r="Q33" s="82">
        <v>5.1319444444444448E-4</v>
      </c>
      <c r="R33" s="41">
        <v>1.1591435185185186E-3</v>
      </c>
      <c r="S33" s="89">
        <v>2.3737268518518517E-3</v>
      </c>
      <c r="T33" s="62"/>
      <c r="U33" s="82">
        <v>5.0208333333333344E-4</v>
      </c>
      <c r="V33" s="41"/>
      <c r="W33" s="67"/>
      <c r="X33" s="88">
        <v>1.022337962962963E-3</v>
      </c>
      <c r="Y33" s="41">
        <v>2.4442129629629631E-3</v>
      </c>
      <c r="Z33" s="67">
        <v>5.0756944444444443E-3</v>
      </c>
      <c r="AA33" s="74"/>
      <c r="AB33" s="42" t="str">
        <f t="shared" si="16"/>
        <v>Y</v>
      </c>
      <c r="AC33" s="42" t="str">
        <f t="shared" si="17"/>
        <v>Y</v>
      </c>
      <c r="AD33" s="42" t="str">
        <f t="shared" si="18"/>
        <v>Y</v>
      </c>
      <c r="AE33" s="42" t="str">
        <f t="shared" si="19"/>
        <v/>
      </c>
    </row>
    <row r="34" spans="1:31" ht="15" customHeight="1" x14ac:dyDescent="0.2">
      <c r="A34" s="52" t="s">
        <v>291</v>
      </c>
      <c r="B34" s="34">
        <v>13</v>
      </c>
      <c r="C34" s="34">
        <v>2012</v>
      </c>
      <c r="D34" s="58"/>
      <c r="E34" s="63"/>
      <c r="F34" s="35"/>
      <c r="G34" s="35">
        <v>1.7152777777777776E-3</v>
      </c>
      <c r="H34" s="35"/>
      <c r="I34" s="35"/>
      <c r="J34" s="35"/>
      <c r="K34" s="68"/>
      <c r="L34" s="63"/>
      <c r="M34" s="35"/>
      <c r="N34" s="35"/>
      <c r="O34" s="68"/>
      <c r="P34" s="63"/>
      <c r="Q34" s="35">
        <v>7.2962962962962966E-4</v>
      </c>
      <c r="R34" s="35">
        <v>1.5489583333333334E-3</v>
      </c>
      <c r="S34" s="68">
        <v>3.3148148148148147E-3</v>
      </c>
      <c r="T34" s="63"/>
      <c r="U34" s="35"/>
      <c r="V34" s="35"/>
      <c r="W34" s="68"/>
      <c r="X34" s="63"/>
      <c r="Y34" s="35"/>
      <c r="Z34" s="68"/>
      <c r="AA34" s="75"/>
      <c r="AB34" s="36" t="str">
        <f>IF($H34="","",IF($H34&lt;180/24/3600,"Y",""))</f>
        <v/>
      </c>
      <c r="AC34" s="36" t="str">
        <f>IF($O34="","",IF($O34&lt;200/24/3600,"Y",""))</f>
        <v/>
      </c>
      <c r="AD34" s="36" t="str">
        <f>IF($S34="","",IF($S34&lt;225/24/3600,"Y",""))</f>
        <v/>
      </c>
      <c r="AE34" s="36" t="str">
        <f>IF($W34="","",IF($W34&lt;210/24/3600,"Y",""))</f>
        <v/>
      </c>
    </row>
    <row r="35" spans="1:31" ht="15" customHeight="1" thickBot="1" x14ac:dyDescent="0.25">
      <c r="A35" s="50" t="s">
        <v>256</v>
      </c>
      <c r="B35" s="43">
        <v>13</v>
      </c>
      <c r="C35" s="43">
        <v>2012</v>
      </c>
      <c r="D35" s="56" t="s">
        <v>1</v>
      </c>
      <c r="E35" s="61"/>
      <c r="F35" s="44">
        <v>4.6620370370370376E-4</v>
      </c>
      <c r="G35" s="44">
        <v>1.0667824074074073E-3</v>
      </c>
      <c r="H35" s="81">
        <v>2.2390046296296294E-3</v>
      </c>
      <c r="I35" s="44">
        <v>4.7543981481481482E-3</v>
      </c>
      <c r="J35" s="44">
        <v>1.0280324074074074E-2</v>
      </c>
      <c r="K35" s="66"/>
      <c r="L35" s="61"/>
      <c r="M35" s="44">
        <v>5.3449074074074076E-4</v>
      </c>
      <c r="N35" s="44">
        <v>1.2515046296296295E-3</v>
      </c>
      <c r="O35" s="66">
        <v>2.6177083333333334E-3</v>
      </c>
      <c r="P35" s="61"/>
      <c r="Q35" s="44">
        <v>7.1793981481481481E-4</v>
      </c>
      <c r="R35" s="44"/>
      <c r="S35" s="66"/>
      <c r="T35" s="61"/>
      <c r="U35" s="44">
        <v>6.0844907407407408E-4</v>
      </c>
      <c r="V35" s="44"/>
      <c r="W35" s="66"/>
      <c r="X35" s="61"/>
      <c r="Y35" s="44"/>
      <c r="Z35" s="66"/>
      <c r="AA35" s="73"/>
      <c r="AB35" s="45" t="str">
        <f t="shared" si="16"/>
        <v/>
      </c>
      <c r="AC35" s="45" t="str">
        <f t="shared" si="17"/>
        <v/>
      </c>
      <c r="AD35" s="45" t="str">
        <f t="shared" si="18"/>
        <v/>
      </c>
      <c r="AE35" s="45" t="str">
        <f t="shared" si="19"/>
        <v/>
      </c>
    </row>
    <row r="36" spans="1:31" ht="15" customHeight="1" x14ac:dyDescent="0.2">
      <c r="A36" s="51" t="s">
        <v>278</v>
      </c>
      <c r="B36" s="40">
        <v>13</v>
      </c>
      <c r="C36" s="40">
        <v>2012</v>
      </c>
      <c r="D36" s="57"/>
      <c r="E36" s="62">
        <v>4.854166666666666E-4</v>
      </c>
      <c r="F36" s="41">
        <v>8.4699074074074071E-4</v>
      </c>
      <c r="G36" s="41"/>
      <c r="H36" s="41"/>
      <c r="I36" s="41"/>
      <c r="J36" s="41"/>
      <c r="K36" s="67"/>
      <c r="L36" s="62"/>
      <c r="M36" s="41">
        <v>1.1403935185185187E-3</v>
      </c>
      <c r="N36" s="41"/>
      <c r="O36" s="67"/>
      <c r="P36" s="62"/>
      <c r="Q36" s="41"/>
      <c r="R36" s="41"/>
      <c r="S36" s="67"/>
      <c r="T36" s="62"/>
      <c r="U36" s="41"/>
      <c r="V36" s="41"/>
      <c r="W36" s="67"/>
      <c r="X36" s="62"/>
      <c r="Y36" s="41"/>
      <c r="Z36" s="67"/>
      <c r="AA36" s="74"/>
      <c r="AB36" s="42" t="str">
        <f t="shared" si="16"/>
        <v/>
      </c>
      <c r="AC36" s="42" t="str">
        <f t="shared" si="17"/>
        <v/>
      </c>
      <c r="AD36" s="42" t="str">
        <f t="shared" si="18"/>
        <v/>
      </c>
      <c r="AE36" s="42" t="str">
        <f t="shared" si="19"/>
        <v/>
      </c>
    </row>
    <row r="37" spans="1:31" ht="15" customHeight="1" x14ac:dyDescent="0.2">
      <c r="A37" s="52" t="s">
        <v>211</v>
      </c>
      <c r="B37" s="34">
        <v>13</v>
      </c>
      <c r="C37" s="34">
        <v>2012</v>
      </c>
      <c r="D37" s="58" t="s">
        <v>1</v>
      </c>
      <c r="E37" s="63">
        <v>2.7905092592592592E-4</v>
      </c>
      <c r="F37" s="83">
        <v>4.4722222222222223E-4</v>
      </c>
      <c r="G37" s="35">
        <v>9.5648148148148144E-4</v>
      </c>
      <c r="H37" s="83">
        <v>2.0924768518518519E-3</v>
      </c>
      <c r="I37" s="35">
        <v>4.586458333333333E-3</v>
      </c>
      <c r="J37" s="35">
        <v>9.6701388888888896E-3</v>
      </c>
      <c r="K37" s="68">
        <v>1.8718749999999999E-2</v>
      </c>
      <c r="L37" s="63"/>
      <c r="M37" s="35">
        <v>5.2662037037037033E-4</v>
      </c>
      <c r="N37" s="35">
        <v>1.1564814814814814E-3</v>
      </c>
      <c r="O37" s="68">
        <v>2.5864583333333334E-3</v>
      </c>
      <c r="P37" s="63"/>
      <c r="Q37" s="35">
        <v>5.6354166666666673E-4</v>
      </c>
      <c r="R37" s="35">
        <v>1.2312499999999999E-3</v>
      </c>
      <c r="S37" s="68">
        <v>2.6216435185185184E-3</v>
      </c>
      <c r="T37" s="63">
        <v>3.5358796296296294E-4</v>
      </c>
      <c r="U37" s="35">
        <v>5.8124999999999995E-4</v>
      </c>
      <c r="V37" s="35">
        <v>1.4482638888888889E-3</v>
      </c>
      <c r="W37" s="68"/>
      <c r="X37" s="63">
        <v>1.1649305555555556E-3</v>
      </c>
      <c r="Y37" s="35">
        <v>2.513541666666667E-3</v>
      </c>
      <c r="Z37" s="68"/>
      <c r="AA37" s="75"/>
      <c r="AB37" s="36" t="str">
        <f t="shared" si="16"/>
        <v/>
      </c>
      <c r="AC37" s="36" t="str">
        <f t="shared" si="17"/>
        <v/>
      </c>
      <c r="AD37" s="36" t="str">
        <f t="shared" si="18"/>
        <v/>
      </c>
      <c r="AE37" s="36" t="str">
        <f t="shared" si="19"/>
        <v/>
      </c>
    </row>
    <row r="38" spans="1:31" ht="15" customHeight="1" thickBot="1" x14ac:dyDescent="0.25">
      <c r="A38" s="50" t="s">
        <v>221</v>
      </c>
      <c r="B38" s="43">
        <v>13</v>
      </c>
      <c r="C38" s="43">
        <v>2012</v>
      </c>
      <c r="D38" s="56" t="s">
        <v>1</v>
      </c>
      <c r="E38" s="61">
        <v>2.9236111111111113E-4</v>
      </c>
      <c r="F38" s="44">
        <v>4.5787037037037042E-4</v>
      </c>
      <c r="G38" s="44">
        <v>1.0776620370370371E-3</v>
      </c>
      <c r="H38" s="44">
        <v>2.4631944444444445E-3</v>
      </c>
      <c r="I38" s="44">
        <v>5.136805555555555E-3</v>
      </c>
      <c r="J38" s="44">
        <v>1.0661226851851852E-2</v>
      </c>
      <c r="K38" s="66">
        <v>2.0859606481481482E-2</v>
      </c>
      <c r="L38" s="61"/>
      <c r="M38" s="44">
        <v>5.4212962962962971E-4</v>
      </c>
      <c r="N38" s="44">
        <v>2.0185185185185184E-3</v>
      </c>
      <c r="O38" s="66">
        <v>2.9802083333333334E-3</v>
      </c>
      <c r="P38" s="61"/>
      <c r="Q38" s="44">
        <v>6.2754629629629629E-4</v>
      </c>
      <c r="R38" s="44">
        <v>1.3488425925925925E-3</v>
      </c>
      <c r="S38" s="66">
        <v>2.8976851851851854E-3</v>
      </c>
      <c r="T38" s="61"/>
      <c r="U38" s="44">
        <v>5.5706018518518518E-4</v>
      </c>
      <c r="V38" s="44"/>
      <c r="W38" s="66"/>
      <c r="X38" s="61">
        <v>1.3197916666666668E-3</v>
      </c>
      <c r="Y38" s="44"/>
      <c r="Z38" s="66"/>
      <c r="AA38" s="73"/>
      <c r="AB38" s="45" t="str">
        <f t="shared" si="16"/>
        <v/>
      </c>
      <c r="AC38" s="45" t="str">
        <f t="shared" si="17"/>
        <v/>
      </c>
      <c r="AD38" s="45" t="str">
        <f t="shared" si="18"/>
        <v/>
      </c>
      <c r="AE38" s="45" t="str">
        <f t="shared" si="19"/>
        <v/>
      </c>
    </row>
    <row r="39" spans="1:31" ht="15" customHeight="1" x14ac:dyDescent="0.2">
      <c r="A39" s="51" t="s">
        <v>260</v>
      </c>
      <c r="B39" s="40">
        <v>14</v>
      </c>
      <c r="C39" s="40">
        <v>2011</v>
      </c>
      <c r="D39" s="57" t="s">
        <v>1</v>
      </c>
      <c r="E39" s="62"/>
      <c r="F39" s="41">
        <v>4.2511574074074072E-4</v>
      </c>
      <c r="G39" s="41">
        <v>9.2627314814814818E-4</v>
      </c>
      <c r="H39" s="41">
        <v>2.0348379629629631E-3</v>
      </c>
      <c r="I39" s="41">
        <v>4.2974537037037035E-3</v>
      </c>
      <c r="J39" s="41">
        <v>9.3141203703703702E-3</v>
      </c>
      <c r="K39" s="67">
        <v>1.7979513888888889E-2</v>
      </c>
      <c r="L39" s="62"/>
      <c r="M39" s="82">
        <v>5.2395833333333342E-4</v>
      </c>
      <c r="N39" s="41">
        <v>1.1659722222222223E-3</v>
      </c>
      <c r="O39" s="67">
        <v>2.4106481481481483E-3</v>
      </c>
      <c r="P39" s="62"/>
      <c r="Q39" s="41">
        <v>6.2881944444444443E-4</v>
      </c>
      <c r="R39" s="41">
        <v>1.3846064814814815E-3</v>
      </c>
      <c r="S39" s="67">
        <v>2.9396990740740742E-3</v>
      </c>
      <c r="T39" s="62"/>
      <c r="U39" s="41">
        <v>5.603009259259259E-4</v>
      </c>
      <c r="V39" s="41">
        <v>1.2693287037037037E-3</v>
      </c>
      <c r="W39" s="67"/>
      <c r="X39" s="62">
        <v>1.1069444444444445E-3</v>
      </c>
      <c r="Y39" s="41">
        <v>2.4207175925925928E-3</v>
      </c>
      <c r="Z39" s="67">
        <v>5.3740740740740736E-3</v>
      </c>
      <c r="AA39" s="74"/>
      <c r="AB39" s="42" t="str">
        <f t="shared" si="16"/>
        <v>Y</v>
      </c>
      <c r="AC39" s="42" t="str">
        <f t="shared" si="17"/>
        <v/>
      </c>
      <c r="AD39" s="42" t="str">
        <f t="shared" si="18"/>
        <v/>
      </c>
      <c r="AE39" s="42" t="str">
        <f t="shared" si="19"/>
        <v/>
      </c>
    </row>
    <row r="40" spans="1:31" ht="15" customHeight="1" x14ac:dyDescent="0.2">
      <c r="A40" s="52" t="s">
        <v>212</v>
      </c>
      <c r="B40" s="34">
        <v>15</v>
      </c>
      <c r="C40" s="34">
        <v>2010</v>
      </c>
      <c r="D40" s="58" t="s">
        <v>1</v>
      </c>
      <c r="E40" s="63"/>
      <c r="F40" s="35">
        <v>4.2314814814814819E-4</v>
      </c>
      <c r="G40" s="35">
        <v>9.7766203703703708E-4</v>
      </c>
      <c r="H40" s="35">
        <v>2.178703703703704E-3</v>
      </c>
      <c r="I40" s="35">
        <v>4.7540509259259263E-3</v>
      </c>
      <c r="J40" s="35">
        <v>9.9296296296296285E-3</v>
      </c>
      <c r="K40" s="68">
        <v>1.8943981481481482E-2</v>
      </c>
      <c r="L40" s="63"/>
      <c r="M40" s="35">
        <v>5.0381944444444443E-4</v>
      </c>
      <c r="N40" s="35">
        <v>1.0621527777777777E-3</v>
      </c>
      <c r="O40" s="85">
        <v>2.2333333333333333E-3</v>
      </c>
      <c r="P40" s="63"/>
      <c r="Q40" s="35">
        <v>5.0196759259259259E-4</v>
      </c>
      <c r="R40" s="83">
        <v>1.1065972222222221E-3</v>
      </c>
      <c r="S40" s="85">
        <v>2.3778935185185183E-3</v>
      </c>
      <c r="T40" s="63">
        <v>3.5717592592592593E-4</v>
      </c>
      <c r="U40" s="35">
        <v>5.1689814814814816E-4</v>
      </c>
      <c r="V40" s="35">
        <v>1.2251157407407408E-3</v>
      </c>
      <c r="W40" s="68">
        <v>2.7320601851851855E-3</v>
      </c>
      <c r="X40" s="63">
        <v>1.0454861111111112E-3</v>
      </c>
      <c r="Y40" s="35">
        <v>2.2590277777777778E-3</v>
      </c>
      <c r="Z40" s="68">
        <v>4.8988425925925927E-3</v>
      </c>
      <c r="AA40" s="75"/>
      <c r="AB40" s="36" t="str">
        <f t="shared" si="16"/>
        <v/>
      </c>
      <c r="AC40" s="36" t="str">
        <f t="shared" si="17"/>
        <v>Y</v>
      </c>
      <c r="AD40" s="36" t="str">
        <f t="shared" si="18"/>
        <v>Y</v>
      </c>
      <c r="AE40" s="36" t="str">
        <f t="shared" si="19"/>
        <v/>
      </c>
    </row>
    <row r="41" spans="1:31" ht="15" customHeight="1" thickBot="1" x14ac:dyDescent="0.25">
      <c r="A41" s="50" t="s">
        <v>181</v>
      </c>
      <c r="B41" s="43">
        <v>16</v>
      </c>
      <c r="C41" s="43">
        <v>2009</v>
      </c>
      <c r="D41" s="56" t="s">
        <v>1</v>
      </c>
      <c r="E41" s="61">
        <v>2.7604166666666668E-4</v>
      </c>
      <c r="F41" s="44">
        <v>3.8668981481481475E-4</v>
      </c>
      <c r="G41" s="44">
        <v>8.4641203703703701E-4</v>
      </c>
      <c r="H41" s="44">
        <v>1.8796296296296297E-3</v>
      </c>
      <c r="I41" s="44">
        <v>3.9530092592592594E-3</v>
      </c>
      <c r="J41" s="44">
        <v>8.3281249999999987E-3</v>
      </c>
      <c r="K41" s="66">
        <v>1.5957291666666668E-2</v>
      </c>
      <c r="L41" s="61">
        <v>3.3425925925925924E-4</v>
      </c>
      <c r="M41" s="44">
        <v>4.7233796296296298E-4</v>
      </c>
      <c r="N41" s="44">
        <v>1.0074074074074074E-3</v>
      </c>
      <c r="O41" s="66">
        <v>2.1427083333333333E-3</v>
      </c>
      <c r="P41" s="61">
        <v>3.5671296296296297E-4</v>
      </c>
      <c r="Q41" s="44">
        <v>4.8124999999999996E-4</v>
      </c>
      <c r="R41" s="44">
        <v>1.0582175925925926E-3</v>
      </c>
      <c r="S41" s="66">
        <v>2.1862268518518515E-3</v>
      </c>
      <c r="T41" s="61">
        <v>2.9131944444444447E-4</v>
      </c>
      <c r="U41" s="44">
        <v>4.6226851851851849E-4</v>
      </c>
      <c r="V41" s="44">
        <v>1.1678240740740742E-3</v>
      </c>
      <c r="W41" s="66"/>
      <c r="X41" s="61">
        <v>9.650462962962962E-4</v>
      </c>
      <c r="Y41" s="44">
        <v>2.1089120370370372E-3</v>
      </c>
      <c r="Z41" s="66">
        <v>4.657407407407407E-3</v>
      </c>
      <c r="AA41" s="73" t="s">
        <v>197</v>
      </c>
      <c r="AB41" s="45" t="str">
        <f t="shared" si="16"/>
        <v>Y</v>
      </c>
      <c r="AC41" s="45" t="str">
        <f t="shared" si="17"/>
        <v>Y</v>
      </c>
      <c r="AD41" s="45" t="str">
        <f t="shared" si="18"/>
        <v>Y</v>
      </c>
      <c r="AE41" s="45" t="str">
        <f t="shared" si="19"/>
        <v/>
      </c>
    </row>
    <row r="42" spans="1:31" ht="15" customHeight="1" x14ac:dyDescent="0.2">
      <c r="A42" s="51" t="s">
        <v>305</v>
      </c>
      <c r="B42" s="40">
        <v>16</v>
      </c>
      <c r="C42" s="40">
        <v>2009</v>
      </c>
      <c r="D42" s="57" t="s">
        <v>1</v>
      </c>
      <c r="E42" s="62">
        <v>2.0659722222222222E-4</v>
      </c>
      <c r="F42" s="41">
        <v>3.3993055555555556E-4</v>
      </c>
      <c r="G42" s="41">
        <v>7.600694444444444E-4</v>
      </c>
      <c r="H42" s="41">
        <v>1.6930555555555555E-3</v>
      </c>
      <c r="I42" s="41">
        <v>3.8094907407407413E-3</v>
      </c>
      <c r="J42" s="41"/>
      <c r="K42" s="67"/>
      <c r="L42" s="62"/>
      <c r="M42" s="41">
        <v>4.2673611111111108E-4</v>
      </c>
      <c r="N42" s="41">
        <v>9.9849537037037029E-4</v>
      </c>
      <c r="O42" s="67">
        <v>2.2863425925925929E-3</v>
      </c>
      <c r="P42" s="62">
        <v>5.5381944444444445E-4</v>
      </c>
      <c r="Q42" s="41">
        <v>4.918981481481481E-4</v>
      </c>
      <c r="R42" s="41">
        <v>1.1047453703703703E-3</v>
      </c>
      <c r="S42" s="67">
        <v>2.5692129629629628E-3</v>
      </c>
      <c r="T42" s="62">
        <v>2.541666666666667E-4</v>
      </c>
      <c r="U42" s="82">
        <v>3.7962962962962956E-4</v>
      </c>
      <c r="V42" s="41">
        <v>9.0115740740740748E-4</v>
      </c>
      <c r="W42" s="67"/>
      <c r="X42" s="62">
        <v>8.8946759259259263E-4</v>
      </c>
      <c r="Y42" s="41">
        <v>2.0177083333333336E-3</v>
      </c>
      <c r="Z42" s="67">
        <v>4.5454861111111104E-3</v>
      </c>
      <c r="AA42" s="74" t="s">
        <v>197</v>
      </c>
      <c r="AB42" s="42" t="str">
        <f t="shared" si="16"/>
        <v>Y</v>
      </c>
      <c r="AC42" s="42" t="str">
        <f t="shared" si="17"/>
        <v>Y</v>
      </c>
      <c r="AD42" s="42" t="str">
        <f t="shared" si="18"/>
        <v>Y</v>
      </c>
      <c r="AE42" s="42" t="str">
        <f t="shared" si="19"/>
        <v/>
      </c>
    </row>
    <row r="43" spans="1:31" ht="15" customHeight="1" x14ac:dyDescent="0.2">
      <c r="A43" s="52" t="s">
        <v>285</v>
      </c>
      <c r="B43" s="34">
        <v>18</v>
      </c>
      <c r="C43" s="34">
        <v>2008</v>
      </c>
      <c r="D43" s="58" t="s">
        <v>1</v>
      </c>
      <c r="E43" s="63"/>
      <c r="F43" s="35"/>
      <c r="G43" s="35"/>
      <c r="H43" s="35"/>
      <c r="I43" s="35"/>
      <c r="J43" s="35"/>
      <c r="K43" s="68"/>
      <c r="L43" s="63"/>
      <c r="M43" s="35"/>
      <c r="N43" s="35"/>
      <c r="O43" s="68"/>
      <c r="P43" s="63"/>
      <c r="Q43" s="35"/>
      <c r="R43" s="35"/>
      <c r="S43" s="68"/>
      <c r="T43" s="63"/>
      <c r="U43" s="35"/>
      <c r="V43" s="35"/>
      <c r="W43" s="68"/>
      <c r="X43" s="63"/>
      <c r="Y43" s="35"/>
      <c r="Z43" s="68"/>
      <c r="AA43" s="75"/>
      <c r="AB43" s="36"/>
      <c r="AC43" s="36"/>
      <c r="AD43" s="36"/>
      <c r="AE43" s="36"/>
    </row>
    <row r="44" spans="1:31" ht="15" customHeight="1" thickBot="1" x14ac:dyDescent="0.25">
      <c r="A44" s="50" t="s">
        <v>215</v>
      </c>
      <c r="B44" s="43">
        <v>19</v>
      </c>
      <c r="C44" s="43">
        <v>2006</v>
      </c>
      <c r="D44" s="56" t="s">
        <v>1</v>
      </c>
      <c r="E44" s="61"/>
      <c r="F44" s="44"/>
      <c r="G44" s="44"/>
      <c r="H44" s="44"/>
      <c r="I44" s="44"/>
      <c r="J44" s="44"/>
      <c r="K44" s="66"/>
      <c r="L44" s="61"/>
      <c r="M44" s="44"/>
      <c r="N44" s="44"/>
      <c r="O44" s="66"/>
      <c r="P44" s="61"/>
      <c r="Q44" s="44"/>
      <c r="R44" s="44">
        <v>1.0545138888888889E-3</v>
      </c>
      <c r="S44" s="66">
        <v>2.2472222222222221E-3</v>
      </c>
      <c r="T44" s="61"/>
      <c r="U44" s="44"/>
      <c r="V44" s="44"/>
      <c r="W44" s="66"/>
      <c r="X44" s="61"/>
      <c r="Y44" s="47"/>
      <c r="Z44" s="66"/>
      <c r="AA44" s="73"/>
      <c r="AB44" s="45"/>
      <c r="AC44" s="45"/>
      <c r="AD44" s="45"/>
      <c r="AE44" s="45"/>
    </row>
    <row r="45" spans="1:31" ht="15" customHeight="1" x14ac:dyDescent="0.2">
      <c r="A45" s="51" t="s">
        <v>276</v>
      </c>
      <c r="B45" s="40">
        <v>20</v>
      </c>
      <c r="C45" s="40">
        <v>2005</v>
      </c>
      <c r="D45" s="57"/>
      <c r="E45" s="62"/>
      <c r="F45" s="41"/>
      <c r="G45" s="41">
        <v>1.1016203703703704E-3</v>
      </c>
      <c r="H45" s="41"/>
      <c r="I45" s="41"/>
      <c r="J45" s="41"/>
      <c r="K45" s="67"/>
      <c r="L45" s="62"/>
      <c r="M45" s="41">
        <v>5.1087962962962957E-4</v>
      </c>
      <c r="N45" s="41"/>
      <c r="O45" s="67"/>
      <c r="P45" s="62"/>
      <c r="Q45" s="41">
        <v>6.082175925925926E-4</v>
      </c>
      <c r="R45" s="41"/>
      <c r="S45" s="67"/>
      <c r="T45" s="62"/>
      <c r="U45" s="41"/>
      <c r="V45" s="41"/>
      <c r="W45" s="67"/>
      <c r="X45" s="62">
        <v>1.2209490740740742E-3</v>
      </c>
      <c r="Y45" s="41"/>
      <c r="Z45" s="67"/>
      <c r="AA45" s="74"/>
      <c r="AB45" s="42"/>
      <c r="AC45" s="42"/>
      <c r="AD45" s="42"/>
      <c r="AE45" s="42"/>
    </row>
    <row r="46" spans="1:31" ht="15" customHeight="1" x14ac:dyDescent="0.2">
      <c r="A46" s="52" t="s">
        <v>275</v>
      </c>
      <c r="B46" s="34">
        <v>30</v>
      </c>
      <c r="C46" s="34">
        <v>1995</v>
      </c>
      <c r="D46" s="58"/>
      <c r="E46" s="63"/>
      <c r="F46" s="35">
        <v>5.299768518518519E-4</v>
      </c>
      <c r="G46" s="35">
        <v>1.2478009259259259E-3</v>
      </c>
      <c r="H46" s="35">
        <v>2.7800925925925923E-3</v>
      </c>
      <c r="I46" s="35">
        <v>5.8409722222222222E-3</v>
      </c>
      <c r="J46" s="35">
        <v>1.2023726851851851E-2</v>
      </c>
      <c r="K46" s="68">
        <v>2.3852893518518516E-2</v>
      </c>
      <c r="L46" s="63"/>
      <c r="M46" s="35"/>
      <c r="N46" s="35"/>
      <c r="O46" s="68">
        <v>3.1854166666666671E-3</v>
      </c>
      <c r="P46" s="63"/>
      <c r="Q46" s="35">
        <v>6.916666666666666E-4</v>
      </c>
      <c r="R46" s="35">
        <v>1.4894675925925926E-3</v>
      </c>
      <c r="S46" s="68">
        <v>3.1756944444444445E-3</v>
      </c>
      <c r="T46" s="63"/>
      <c r="U46" s="35">
        <v>7.2118055555555553E-4</v>
      </c>
      <c r="V46" s="35"/>
      <c r="W46" s="68"/>
      <c r="X46" s="63">
        <v>1.4225694444444444E-3</v>
      </c>
      <c r="Y46" s="35"/>
      <c r="Z46" s="68">
        <v>7.4311342592592589E-3</v>
      </c>
      <c r="AA46" s="75"/>
      <c r="AB46" s="36"/>
      <c r="AC46" s="36"/>
      <c r="AD46" s="36"/>
      <c r="AE46" s="36"/>
    </row>
    <row r="47" spans="1:31" ht="15" customHeight="1" thickBot="1" x14ac:dyDescent="0.25">
      <c r="A47" s="50" t="s">
        <v>236</v>
      </c>
      <c r="B47" s="43">
        <v>41</v>
      </c>
      <c r="C47" s="43">
        <v>1984</v>
      </c>
      <c r="D47" s="56" t="s">
        <v>1</v>
      </c>
      <c r="E47" s="61"/>
      <c r="F47" s="44">
        <v>4.0405092592592587E-4</v>
      </c>
      <c r="G47" s="44">
        <v>9.2453703703703697E-4</v>
      </c>
      <c r="H47" s="44"/>
      <c r="I47" s="44"/>
      <c r="J47" s="44"/>
      <c r="K47" s="66"/>
      <c r="L47" s="61"/>
      <c r="M47" s="44">
        <v>4.737268518518518E-4</v>
      </c>
      <c r="N47" s="44"/>
      <c r="O47" s="66"/>
      <c r="P47" s="61"/>
      <c r="Q47" s="44"/>
      <c r="R47" s="44"/>
      <c r="S47" s="66"/>
      <c r="T47" s="61"/>
      <c r="U47" s="44">
        <v>4.4629629629629631E-4</v>
      </c>
      <c r="V47" s="44">
        <v>1.0752314814814815E-3</v>
      </c>
      <c r="W47" s="66"/>
      <c r="X47" s="61">
        <v>1.0362268518518518E-3</v>
      </c>
      <c r="Y47" s="44"/>
      <c r="Z47" s="66"/>
      <c r="AA47" s="73"/>
      <c r="AB47" s="45"/>
      <c r="AC47" s="45"/>
      <c r="AD47" s="45"/>
      <c r="AE47" s="45"/>
    </row>
    <row r="48" spans="1:31" ht="15" customHeight="1" x14ac:dyDescent="0.2">
      <c r="A48" s="51" t="s">
        <v>301</v>
      </c>
      <c r="B48" s="40">
        <v>44</v>
      </c>
      <c r="C48" s="40">
        <v>1981</v>
      </c>
      <c r="D48" s="57"/>
      <c r="E48" s="62"/>
      <c r="F48" s="41">
        <v>4.6412037037037038E-4</v>
      </c>
      <c r="G48" s="41"/>
      <c r="H48" s="41"/>
      <c r="I48" s="41"/>
      <c r="J48" s="41"/>
      <c r="K48" s="67"/>
      <c r="L48" s="62"/>
      <c r="M48" s="41"/>
      <c r="N48" s="41"/>
      <c r="O48" s="67"/>
      <c r="P48" s="62"/>
      <c r="Q48" s="41">
        <v>5.8032407407407414E-4</v>
      </c>
      <c r="R48" s="41"/>
      <c r="S48" s="67"/>
      <c r="T48" s="62"/>
      <c r="U48" s="41"/>
      <c r="V48" s="41"/>
      <c r="W48" s="67"/>
      <c r="X48" s="62"/>
      <c r="Y48" s="41"/>
      <c r="Z48" s="67"/>
      <c r="AA48" s="74"/>
      <c r="AB48" s="42"/>
      <c r="AC48" s="42"/>
      <c r="AD48" s="42"/>
      <c r="AE48" s="42"/>
    </row>
    <row r="49" spans="1:31" ht="15" customHeight="1" x14ac:dyDescent="0.2">
      <c r="A49" s="52" t="s">
        <v>302</v>
      </c>
      <c r="B49" s="34">
        <v>51</v>
      </c>
      <c r="C49" s="34">
        <v>1974</v>
      </c>
      <c r="D49" s="58"/>
      <c r="E49" s="63"/>
      <c r="F49" s="35">
        <v>4.0752314814814812E-4</v>
      </c>
      <c r="G49" s="35"/>
      <c r="H49" s="35"/>
      <c r="I49" s="35"/>
      <c r="J49" s="35"/>
      <c r="K49" s="68"/>
      <c r="L49" s="63"/>
      <c r="M49" s="35"/>
      <c r="N49" s="35"/>
      <c r="O49" s="68"/>
      <c r="P49" s="63"/>
      <c r="Q49" s="35"/>
      <c r="R49" s="35"/>
      <c r="S49" s="68"/>
      <c r="T49" s="63"/>
      <c r="U49" s="35"/>
      <c r="V49" s="35"/>
      <c r="W49" s="68"/>
      <c r="X49" s="63"/>
      <c r="Y49" s="35"/>
      <c r="Z49" s="68"/>
      <c r="AA49" s="75"/>
      <c r="AB49" s="36"/>
      <c r="AC49" s="36"/>
      <c r="AD49" s="36"/>
      <c r="AE49" s="36"/>
    </row>
    <row r="50" spans="1:31" ht="15" customHeight="1" thickBot="1" x14ac:dyDescent="0.25">
      <c r="A50" s="50" t="s">
        <v>198</v>
      </c>
      <c r="B50" s="43">
        <v>61</v>
      </c>
      <c r="C50" s="43">
        <v>1964</v>
      </c>
      <c r="D50" s="56" t="s">
        <v>1</v>
      </c>
      <c r="E50" s="61"/>
      <c r="F50" s="47">
        <v>4.9976851851851853E-4</v>
      </c>
      <c r="G50" s="47">
        <v>1.0890046296296297E-3</v>
      </c>
      <c r="H50" s="47">
        <v>2.4004629629629627E-3</v>
      </c>
      <c r="I50" s="47">
        <v>5.0678240740740744E-3</v>
      </c>
      <c r="J50" s="47">
        <v>1.0325462962962963E-2</v>
      </c>
      <c r="K50" s="78">
        <v>1.9769675925925923E-2</v>
      </c>
      <c r="L50" s="61"/>
      <c r="M50" s="47">
        <v>5.6388888888888884E-4</v>
      </c>
      <c r="N50" s="47">
        <v>1.25E-3</v>
      </c>
      <c r="O50" s="78">
        <v>2.7054398148148146E-3</v>
      </c>
      <c r="P50" s="61"/>
      <c r="Q50" s="47"/>
      <c r="R50" s="47"/>
      <c r="S50" s="78">
        <v>3.1689814814814818E-3</v>
      </c>
      <c r="T50" s="61"/>
      <c r="U50" s="47">
        <v>6.6261574074074074E-4</v>
      </c>
      <c r="V50" s="44"/>
      <c r="W50" s="66"/>
      <c r="X50" s="79">
        <v>1.2687499999999999E-3</v>
      </c>
      <c r="Y50" s="47"/>
      <c r="Z50" s="66"/>
      <c r="AA50" s="73"/>
      <c r="AB50" s="45"/>
      <c r="AC50" s="45"/>
      <c r="AD50" s="45"/>
      <c r="AE50" s="45"/>
    </row>
    <row r="51" spans="1:31" ht="15" customHeight="1" thickBot="1" x14ac:dyDescent="0.25">
      <c r="A51" s="51" t="s">
        <v>86</v>
      </c>
      <c r="B51" s="40">
        <v>70</v>
      </c>
      <c r="C51" s="40">
        <v>1956</v>
      </c>
      <c r="D51" s="57" t="s">
        <v>1</v>
      </c>
      <c r="E51" s="62"/>
      <c r="F51" s="46">
        <v>5.695601851851851E-4</v>
      </c>
      <c r="G51" s="46">
        <v>1.3186342592592594E-3</v>
      </c>
      <c r="H51" s="46">
        <v>2.9107638888888889E-3</v>
      </c>
      <c r="I51" s="46">
        <v>5.913773148148148E-3</v>
      </c>
      <c r="J51" s="46">
        <v>1.1711111111111111E-2</v>
      </c>
      <c r="K51" s="69">
        <v>2.259224537037037E-2</v>
      </c>
      <c r="L51" s="62"/>
      <c r="M51" s="46">
        <v>6.6898148148148145E-4</v>
      </c>
      <c r="N51" s="46">
        <v>1.4945601851851851E-3</v>
      </c>
      <c r="O51" s="69">
        <v>3.0964120370370368E-3</v>
      </c>
      <c r="P51" s="62"/>
      <c r="Q51" s="41"/>
      <c r="R51" s="41"/>
      <c r="S51" s="67"/>
      <c r="T51" s="62"/>
      <c r="U51" s="41"/>
      <c r="V51" s="41"/>
      <c r="W51" s="67"/>
      <c r="X51" s="71">
        <v>1.4879629629629629E-3</v>
      </c>
      <c r="Y51" s="41"/>
      <c r="Z51" s="67"/>
      <c r="AA51" s="74"/>
      <c r="AB51" s="42"/>
      <c r="AC51" s="42"/>
      <c r="AD51" s="42"/>
      <c r="AE51" s="42"/>
    </row>
    <row r="52" spans="1:31" ht="15" customHeight="1" thickBot="1" x14ac:dyDescent="0.25">
      <c r="A52" s="48" t="s">
        <v>85</v>
      </c>
      <c r="B52" s="3" t="s">
        <v>0</v>
      </c>
      <c r="C52" s="4" t="s">
        <v>129</v>
      </c>
      <c r="D52" s="54" t="s">
        <v>2</v>
      </c>
      <c r="E52" s="59" t="s">
        <v>21</v>
      </c>
      <c r="F52" s="5" t="s">
        <v>22</v>
      </c>
      <c r="G52" s="5" t="s">
        <v>6</v>
      </c>
      <c r="H52" s="5" t="s">
        <v>7</v>
      </c>
      <c r="I52" s="5" t="s">
        <v>8</v>
      </c>
      <c r="J52" s="5" t="s">
        <v>9</v>
      </c>
      <c r="K52" s="64" t="s">
        <v>10</v>
      </c>
      <c r="L52" s="70" t="s">
        <v>23</v>
      </c>
      <c r="M52" s="5" t="s">
        <v>24</v>
      </c>
      <c r="N52" s="5" t="s">
        <v>11</v>
      </c>
      <c r="O52" s="64" t="s">
        <v>12</v>
      </c>
      <c r="P52" s="70" t="s">
        <v>13</v>
      </c>
      <c r="Q52" s="5" t="s">
        <v>14</v>
      </c>
      <c r="R52" s="5" t="s">
        <v>15</v>
      </c>
      <c r="S52" s="64" t="s">
        <v>16</v>
      </c>
      <c r="T52" s="70" t="s">
        <v>17</v>
      </c>
      <c r="U52" s="5" t="s">
        <v>18</v>
      </c>
      <c r="V52" s="5" t="s">
        <v>19</v>
      </c>
      <c r="W52" s="64" t="s">
        <v>20</v>
      </c>
      <c r="X52" s="70" t="s">
        <v>3</v>
      </c>
      <c r="Y52" s="5" t="s">
        <v>4</v>
      </c>
      <c r="Z52" s="64" t="s">
        <v>5</v>
      </c>
      <c r="AA52" s="29">
        <v>15</v>
      </c>
      <c r="AB52" s="29" t="s">
        <v>186</v>
      </c>
      <c r="AC52" s="5" t="s">
        <v>188</v>
      </c>
      <c r="AD52" s="5" t="s">
        <v>189</v>
      </c>
      <c r="AE52" s="33" t="s">
        <v>187</v>
      </c>
    </row>
    <row r="53" spans="1:31" ht="18" customHeight="1" x14ac:dyDescent="0.2">
      <c r="A53" s="1"/>
      <c r="B53" s="23"/>
      <c r="C53" s="24"/>
      <c r="D53" s="2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0"/>
    </row>
    <row r="54" spans="1:31" ht="15" customHeight="1" x14ac:dyDescent="0.2">
      <c r="A54" s="93">
        <v>46060</v>
      </c>
      <c r="B54" s="93"/>
      <c r="C54" s="93"/>
      <c r="D54" s="94"/>
      <c r="E54" s="27">
        <v>6.9432870370370362E-4</v>
      </c>
      <c r="F54" s="25" t="s">
        <v>112</v>
      </c>
      <c r="G54" s="25"/>
      <c r="H54" s="6">
        <v>6.9432870370370362E-4</v>
      </c>
      <c r="I54" s="25" t="s">
        <v>145</v>
      </c>
      <c r="J54" s="25"/>
      <c r="K54" s="23"/>
      <c r="L54" s="27">
        <v>6.9432870370370362E-4</v>
      </c>
      <c r="M54" s="25" t="s">
        <v>112</v>
      </c>
      <c r="N54" s="25"/>
      <c r="O54" s="6">
        <v>6.9432870370370362E-4</v>
      </c>
      <c r="P54" s="25" t="s">
        <v>145</v>
      </c>
      <c r="Q54" s="25"/>
      <c r="R54" s="23"/>
      <c r="S54" s="23"/>
      <c r="T54" s="27">
        <v>6.9432870370370362E-4</v>
      </c>
      <c r="U54" s="25" t="s">
        <v>112</v>
      </c>
      <c r="V54" s="25"/>
      <c r="W54" s="6">
        <v>6.9432870370370362E-4</v>
      </c>
      <c r="X54" s="25" t="s">
        <v>145</v>
      </c>
      <c r="Y54" s="25"/>
      <c r="Z54" s="23"/>
      <c r="AA54" s="31"/>
    </row>
    <row r="55" spans="1:31" ht="6" customHeight="1" thickBot="1" x14ac:dyDescent="0.25">
      <c r="A55" s="1"/>
      <c r="B55" s="23"/>
      <c r="C55" s="24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2"/>
    </row>
    <row r="56" spans="1:31" ht="15" customHeight="1" thickTop="1" thickBot="1" x14ac:dyDescent="0.25">
      <c r="A56" s="1"/>
      <c r="B56" s="23"/>
      <c r="C56" s="24"/>
      <c r="D56" s="24"/>
      <c r="E56" s="8">
        <v>6.9432870370370362E-4</v>
      </c>
      <c r="F56" s="25" t="s">
        <v>137</v>
      </c>
      <c r="G56" s="25"/>
      <c r="H56" s="7">
        <v>6.9432870370370362E-4</v>
      </c>
      <c r="I56" s="25" t="s">
        <v>138</v>
      </c>
      <c r="J56" s="25"/>
      <c r="K56" s="23"/>
      <c r="L56" s="8">
        <v>6.9432870370370362E-4</v>
      </c>
      <c r="M56" s="25" t="s">
        <v>137</v>
      </c>
      <c r="N56" s="25"/>
      <c r="O56" s="7">
        <v>6.9432870370370362E-4</v>
      </c>
      <c r="P56" s="25" t="s">
        <v>138</v>
      </c>
      <c r="Q56" s="25"/>
      <c r="R56" s="23"/>
      <c r="S56" s="23"/>
      <c r="T56" s="8">
        <v>6.9432870370370362E-4</v>
      </c>
      <c r="U56" s="25" t="s">
        <v>137</v>
      </c>
      <c r="V56" s="25"/>
      <c r="W56" s="7">
        <v>6.9432870370370362E-4</v>
      </c>
      <c r="X56" s="25" t="s">
        <v>138</v>
      </c>
      <c r="Y56" s="25"/>
      <c r="Z56" s="23"/>
    </row>
    <row r="57" spans="1:31" ht="6" customHeight="1" thickTop="1" x14ac:dyDescent="0.2">
      <c r="A57" s="1"/>
      <c r="B57" s="23"/>
      <c r="C57" s="24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31" ht="15" customHeight="1" x14ac:dyDescent="0.2">
      <c r="A58" s="1"/>
      <c r="B58" s="23"/>
      <c r="C58" s="24"/>
      <c r="D58" s="24"/>
      <c r="E58" s="9">
        <v>6.9432870370370362E-4</v>
      </c>
      <c r="F58" s="25" t="s">
        <v>143</v>
      </c>
      <c r="H58" s="28">
        <v>6.9432870370370362E-4</v>
      </c>
      <c r="I58" s="25" t="s">
        <v>144</v>
      </c>
      <c r="K58" s="23"/>
      <c r="L58" s="9">
        <v>6.9432870370370362E-4</v>
      </c>
      <c r="M58" s="25" t="s">
        <v>143</v>
      </c>
      <c r="O58" s="28">
        <v>6.9432870370370362E-4</v>
      </c>
      <c r="P58" s="25" t="s">
        <v>144</v>
      </c>
      <c r="R58" s="23"/>
      <c r="S58" s="23"/>
      <c r="T58" s="9">
        <v>6.9432870370370362E-4</v>
      </c>
      <c r="U58" s="25" t="s">
        <v>143</v>
      </c>
      <c r="W58" s="28">
        <v>6.9432870370370362E-4</v>
      </c>
      <c r="X58" s="25" t="s">
        <v>144</v>
      </c>
      <c r="Z58" s="23"/>
    </row>
  </sheetData>
  <mergeCells count="2">
    <mergeCell ref="A54:D54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49"/>
  <sheetViews>
    <sheetView zoomScaleNormal="100" zoomScaleSheetLayoutView="75" workbookViewId="0">
      <pane xSplit="4" ySplit="3" topLeftCell="E19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C37" sqref="C37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46098</v>
      </c>
      <c r="B1" s="2"/>
      <c r="C1" s="11"/>
      <c r="D1" s="11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95" t="s">
        <v>190</v>
      </c>
      <c r="AB2" s="95"/>
      <c r="AC2" s="95"/>
      <c r="AD2" s="95"/>
      <c r="AE2" s="95"/>
    </row>
    <row r="3" spans="1:31" ht="15" customHeight="1" thickBot="1" x14ac:dyDescent="0.25">
      <c r="A3" s="76" t="s">
        <v>85</v>
      </c>
      <c r="B3" s="5" t="s">
        <v>0</v>
      </c>
      <c r="C3" s="22" t="s">
        <v>129</v>
      </c>
      <c r="D3" s="77" t="s">
        <v>2</v>
      </c>
      <c r="E3" s="70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customFormat="1" ht="15" customHeight="1" x14ac:dyDescent="0.2">
      <c r="A4" s="49" t="s">
        <v>294</v>
      </c>
      <c r="B4" s="37">
        <v>8</v>
      </c>
      <c r="C4" s="37">
        <v>2017</v>
      </c>
      <c r="D4" s="55"/>
      <c r="E4" s="60">
        <v>3.178240740740741E-4</v>
      </c>
      <c r="F4" s="92">
        <v>5.0706018518518526E-4</v>
      </c>
      <c r="G4" s="38"/>
      <c r="H4" s="38"/>
      <c r="I4" s="38"/>
      <c r="J4" s="38"/>
      <c r="K4" s="65"/>
      <c r="L4" s="60">
        <v>2.7997685185185189E-4</v>
      </c>
      <c r="M4" s="92">
        <v>5.8136574074074069E-4</v>
      </c>
      <c r="N4" s="38"/>
      <c r="O4" s="65"/>
      <c r="P4" s="60">
        <v>4.2013888888888889E-4</v>
      </c>
      <c r="Q4" s="38"/>
      <c r="R4" s="38"/>
      <c r="S4" s="65"/>
      <c r="T4" s="60">
        <v>3.6643518518518519E-4</v>
      </c>
      <c r="U4" s="38"/>
      <c r="V4" s="38"/>
      <c r="W4" s="65"/>
      <c r="X4" s="60">
        <v>1.6276620370370371E-3</v>
      </c>
      <c r="Y4" s="38"/>
      <c r="Z4" s="65"/>
      <c r="AA4" s="72"/>
      <c r="AB4" s="39" t="str">
        <f t="shared" ref="AB4:AB5" si="0">IF($H4="","",IF($H4&lt;180/24/3600,"Y",""))</f>
        <v/>
      </c>
      <c r="AC4" s="39" t="str">
        <f t="shared" ref="AC4:AC5" si="1">IF($O4="","",IF($O4&lt;200/24/3600,"Y",""))</f>
        <v/>
      </c>
      <c r="AD4" s="39" t="str">
        <f t="shared" ref="AD4:AD5" si="2">IF($S4="","",IF($S4&lt;225/24/3600,"Y",""))</f>
        <v/>
      </c>
      <c r="AE4" s="39" t="str">
        <f t="shared" ref="AE4:AE5" si="3">IF($W4="","",IF($W4&lt;210/24/3600,"Y",""))</f>
        <v/>
      </c>
    </row>
    <row r="5" spans="1:31" customFormat="1" ht="15" customHeight="1" thickBot="1" x14ac:dyDescent="0.25">
      <c r="A5" s="50" t="s">
        <v>304</v>
      </c>
      <c r="B5" s="43">
        <v>8</v>
      </c>
      <c r="C5" s="43">
        <v>2017</v>
      </c>
      <c r="D5" s="56"/>
      <c r="E5" s="61">
        <v>5.7986111111111107E-4</v>
      </c>
      <c r="F5" s="44"/>
      <c r="G5" s="44"/>
      <c r="H5" s="44"/>
      <c r="I5" s="44"/>
      <c r="J5" s="44"/>
      <c r="K5" s="66"/>
      <c r="L5" s="61"/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 t="shared" si="0"/>
        <v/>
      </c>
      <c r="AC5" s="45" t="str">
        <f t="shared" si="1"/>
        <v/>
      </c>
      <c r="AD5" s="45" t="str">
        <f t="shared" si="2"/>
        <v/>
      </c>
      <c r="AE5" s="45" t="str">
        <f t="shared" si="3"/>
        <v/>
      </c>
    </row>
    <row r="6" spans="1:31" customFormat="1" ht="15" customHeight="1" x14ac:dyDescent="0.2">
      <c r="A6" s="51" t="s">
        <v>279</v>
      </c>
      <c r="B6" s="40">
        <v>9</v>
      </c>
      <c r="C6" s="40">
        <v>2017</v>
      </c>
      <c r="D6" s="57"/>
      <c r="E6" s="62">
        <v>3.1805555555555558E-4</v>
      </c>
      <c r="F6" s="41">
        <v>7.5972222222222218E-4</v>
      </c>
      <c r="G6" s="82">
        <v>1.474074074074074E-3</v>
      </c>
      <c r="H6" s="41">
        <v>3.6295138888888887E-3</v>
      </c>
      <c r="I6" s="41">
        <v>7.3989583333333329E-3</v>
      </c>
      <c r="J6" s="41"/>
      <c r="K6" s="67"/>
      <c r="L6" s="62">
        <v>3.0601851851851856E-4</v>
      </c>
      <c r="M6" s="82">
        <v>7.0960648148148152E-4</v>
      </c>
      <c r="N6" s="99">
        <v>1.4158564814814815E-3</v>
      </c>
      <c r="O6" s="101">
        <v>3.0435185185185183E-3</v>
      </c>
      <c r="P6" s="62"/>
      <c r="Q6" s="41">
        <v>1.0033564814814814E-3</v>
      </c>
      <c r="R6" s="41"/>
      <c r="S6" s="67"/>
      <c r="T6" s="88">
        <v>3.9537037037037031E-4</v>
      </c>
      <c r="U6" s="41"/>
      <c r="V6" s="41"/>
      <c r="W6" s="67"/>
      <c r="X6" s="62"/>
      <c r="Y6" s="41"/>
      <c r="Z6" s="67"/>
      <c r="AA6" s="74"/>
      <c r="AB6" s="42" t="str">
        <f t="shared" ref="AB6:AB36" si="4">IF($H6="","",IF($H6&lt;175/24/3600,"Y",""))</f>
        <v/>
      </c>
      <c r="AC6" s="42" t="str">
        <f t="shared" ref="AC6:AC36" si="5">IF($O6="","",IF($O6&lt;195/24/3600,"Y",""))</f>
        <v/>
      </c>
      <c r="AD6" s="42" t="str">
        <f t="shared" ref="AD6:AD36" si="6">IF($S6="","",IF($S6&lt;220/24/3600,"Y",""))</f>
        <v/>
      </c>
      <c r="AE6" s="42" t="str">
        <f t="shared" ref="AE6:AE36" si="7">IF($W6="","",IF($W6&lt;205/24/3600,"Y",""))</f>
        <v/>
      </c>
    </row>
    <row r="7" spans="1:31" customFormat="1" ht="15" customHeight="1" x14ac:dyDescent="0.2">
      <c r="A7" s="52" t="s">
        <v>245</v>
      </c>
      <c r="B7" s="34">
        <v>9</v>
      </c>
      <c r="C7" s="34">
        <v>2016</v>
      </c>
      <c r="D7" s="58"/>
      <c r="E7" s="63">
        <v>2.5543981481481479E-4</v>
      </c>
      <c r="F7" s="83">
        <v>5.3194444444444448E-4</v>
      </c>
      <c r="G7" s="83">
        <v>1.3537037037037038E-3</v>
      </c>
      <c r="H7" s="35"/>
      <c r="I7" s="35"/>
      <c r="J7" s="35"/>
      <c r="K7" s="68"/>
      <c r="L7" s="63">
        <v>2.8310185185185187E-4</v>
      </c>
      <c r="M7" s="83">
        <v>5.6400462962962958E-4</v>
      </c>
      <c r="N7" s="35"/>
      <c r="O7" s="68"/>
      <c r="P7" s="63">
        <v>3.341435185185185E-4</v>
      </c>
      <c r="Q7" s="83">
        <v>6.2372685185185187E-4</v>
      </c>
      <c r="R7" s="83">
        <v>1.4150462962962964E-3</v>
      </c>
      <c r="S7" s="85">
        <v>2.9005787037037038E-3</v>
      </c>
      <c r="T7" s="63">
        <v>3.1307870370370371E-4</v>
      </c>
      <c r="U7" s="83">
        <v>6.5983796296296287E-4</v>
      </c>
      <c r="V7" s="35"/>
      <c r="W7" s="68"/>
      <c r="X7" s="63"/>
      <c r="Y7" s="35"/>
      <c r="Z7" s="68"/>
      <c r="AA7" s="75"/>
      <c r="AB7" s="36" t="str">
        <f>IF($H7="","",IF($H7&lt;175/24/3600,"Y",""))</f>
        <v/>
      </c>
      <c r="AC7" s="36" t="str">
        <f>IF($O7="","",IF($O7&lt;195/24/3600,"Y",""))</f>
        <v/>
      </c>
      <c r="AD7" s="36" t="str">
        <f>IF($S7="","",IF($S7&lt;220/24/3600,"Y",""))</f>
        <v/>
      </c>
      <c r="AE7" s="36" t="str">
        <f>IF($W7="","",IF($W7&lt;205/24/3600,"Y",""))</f>
        <v/>
      </c>
    </row>
    <row r="8" spans="1:31" customFormat="1" ht="15" customHeight="1" thickBot="1" x14ac:dyDescent="0.25">
      <c r="A8" s="50" t="s">
        <v>252</v>
      </c>
      <c r="B8" s="43">
        <v>9</v>
      </c>
      <c r="C8" s="43">
        <v>2016</v>
      </c>
      <c r="D8" s="56"/>
      <c r="E8" s="61">
        <v>4.0509259259259258E-4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 t="shared" si="4"/>
        <v/>
      </c>
      <c r="AC8" s="45" t="str">
        <f t="shared" si="5"/>
        <v/>
      </c>
      <c r="AD8" s="45" t="str">
        <f t="shared" si="6"/>
        <v/>
      </c>
      <c r="AE8" s="45" t="str">
        <f t="shared" si="7"/>
        <v/>
      </c>
    </row>
    <row r="9" spans="1:31" customFormat="1" ht="15" customHeight="1" x14ac:dyDescent="0.2">
      <c r="A9" s="51" t="s">
        <v>265</v>
      </c>
      <c r="B9" s="40">
        <v>9</v>
      </c>
      <c r="C9" s="40">
        <v>2016</v>
      </c>
      <c r="D9" s="57"/>
      <c r="E9" s="62">
        <v>3.5636574074074075E-4</v>
      </c>
      <c r="F9" s="41">
        <v>7.3391203703703693E-4</v>
      </c>
      <c r="G9" s="41"/>
      <c r="H9" s="41"/>
      <c r="I9" s="41"/>
      <c r="J9" s="41"/>
      <c r="K9" s="67"/>
      <c r="L9" s="62">
        <v>4.2789351851851848E-4</v>
      </c>
      <c r="M9" s="41"/>
      <c r="N9" s="41"/>
      <c r="O9" s="67"/>
      <c r="P9" s="62"/>
      <c r="Q9" s="41"/>
      <c r="R9" s="41"/>
      <c r="S9" s="67"/>
      <c r="T9" s="62"/>
      <c r="U9" s="41"/>
      <c r="V9" s="41"/>
      <c r="W9" s="67"/>
      <c r="X9" s="62"/>
      <c r="Y9" s="41"/>
      <c r="Z9" s="67"/>
      <c r="AA9" s="74"/>
      <c r="AB9" s="42" t="str">
        <f t="shared" si="4"/>
        <v/>
      </c>
      <c r="AC9" s="42" t="str">
        <f t="shared" si="5"/>
        <v/>
      </c>
      <c r="AD9" s="42" t="str">
        <f t="shared" si="6"/>
        <v/>
      </c>
      <c r="AE9" s="42" t="str">
        <f t="shared" si="7"/>
        <v/>
      </c>
    </row>
    <row r="10" spans="1:31" customFormat="1" ht="15" customHeight="1" x14ac:dyDescent="0.2">
      <c r="A10" s="52" t="s">
        <v>266</v>
      </c>
      <c r="B10" s="34">
        <v>9</v>
      </c>
      <c r="C10" s="34">
        <v>2016</v>
      </c>
      <c r="D10" s="58"/>
      <c r="E10" s="63">
        <v>3.3194444444444444E-4</v>
      </c>
      <c r="F10" s="87">
        <v>6.9062499999999994E-4</v>
      </c>
      <c r="G10" s="35"/>
      <c r="H10" s="35"/>
      <c r="I10" s="35"/>
      <c r="J10" s="35"/>
      <c r="K10" s="68"/>
      <c r="L10" s="63">
        <v>4.0046296296296298E-4</v>
      </c>
      <c r="M10" s="35"/>
      <c r="N10" s="35"/>
      <c r="O10" s="68"/>
      <c r="P10" s="63">
        <v>4.1585648148148146E-4</v>
      </c>
      <c r="Q10" s="87">
        <v>7.9907407407407412E-4</v>
      </c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 t="shared" si="4"/>
        <v/>
      </c>
      <c r="AC10" s="36" t="str">
        <f t="shared" si="5"/>
        <v/>
      </c>
      <c r="AD10" s="36" t="str">
        <f t="shared" si="6"/>
        <v/>
      </c>
      <c r="AE10" s="36" t="str">
        <f t="shared" si="7"/>
        <v/>
      </c>
    </row>
    <row r="11" spans="1:31" customFormat="1" ht="15" customHeight="1" thickBot="1" x14ac:dyDescent="0.25">
      <c r="A11" s="50" t="s">
        <v>271</v>
      </c>
      <c r="B11" s="43">
        <v>9</v>
      </c>
      <c r="C11" s="43">
        <v>2016</v>
      </c>
      <c r="D11" s="56"/>
      <c r="E11" s="61">
        <v>3.383101851851852E-4</v>
      </c>
      <c r="F11" s="44">
        <v>6.8287037037037047E-4</v>
      </c>
      <c r="G11" s="44"/>
      <c r="H11" s="44"/>
      <c r="I11" s="44"/>
      <c r="J11" s="44"/>
      <c r="K11" s="66"/>
      <c r="L11" s="61">
        <v>3.8101851851851854E-4</v>
      </c>
      <c r="M11" s="44">
        <v>7.1979166666666665E-4</v>
      </c>
      <c r="N11" s="44"/>
      <c r="O11" s="66"/>
      <c r="P11" s="61"/>
      <c r="Q11" s="44"/>
      <c r="R11" s="44"/>
      <c r="S11" s="66"/>
      <c r="T11" s="61">
        <v>3.8865740740740739E-4</v>
      </c>
      <c r="U11" s="44"/>
      <c r="V11" s="44"/>
      <c r="W11" s="66"/>
      <c r="X11" s="61"/>
      <c r="Y11" s="44"/>
      <c r="Z11" s="66"/>
      <c r="AA11" s="73"/>
      <c r="AB11" s="45" t="str">
        <f t="shared" ref="AB11" si="8">IF($H11="","",IF($H11&lt;180/24/3600,"Y",""))</f>
        <v/>
      </c>
      <c r="AC11" s="45" t="str">
        <f t="shared" ref="AC11" si="9">IF($O11="","",IF($O11&lt;200/24/3600,"Y",""))</f>
        <v/>
      </c>
      <c r="AD11" s="45" t="str">
        <f t="shared" ref="AD11" si="10">IF($S11="","",IF($S11&lt;225/24/3600,"Y",""))</f>
        <v/>
      </c>
      <c r="AE11" s="45" t="str">
        <f t="shared" ref="AE11" si="11">IF($W11="","",IF($W11&lt;210/24/3600,"Y",""))</f>
        <v/>
      </c>
    </row>
    <row r="12" spans="1:31" customFormat="1" ht="15" customHeight="1" x14ac:dyDescent="0.2">
      <c r="A12" s="51" t="s">
        <v>293</v>
      </c>
      <c r="B12" s="40">
        <v>10</v>
      </c>
      <c r="C12" s="40">
        <v>2016</v>
      </c>
      <c r="D12" s="57"/>
      <c r="E12" s="62"/>
      <c r="F12" s="41">
        <v>7.8842592592592593E-4</v>
      </c>
      <c r="G12" s="41"/>
      <c r="H12" s="41"/>
      <c r="I12" s="41"/>
      <c r="J12" s="41"/>
      <c r="K12" s="67"/>
      <c r="L12" s="62"/>
      <c r="M12" s="41"/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customFormat="1" ht="15" customHeight="1" x14ac:dyDescent="0.2">
      <c r="A13" s="52" t="s">
        <v>303</v>
      </c>
      <c r="B13" s="34">
        <v>10</v>
      </c>
      <c r="C13" s="34">
        <v>2015</v>
      </c>
      <c r="D13" s="58"/>
      <c r="E13" s="63">
        <v>3.5497685185185187E-4</v>
      </c>
      <c r="F13" s="35"/>
      <c r="G13" s="35"/>
      <c r="H13" s="35"/>
      <c r="I13" s="35"/>
      <c r="J13" s="35"/>
      <c r="K13" s="68"/>
      <c r="L13" s="63"/>
      <c r="M13" s="35"/>
      <c r="N13" s="35"/>
      <c r="O13" s="68"/>
      <c r="P13" s="63"/>
      <c r="Q13" s="35"/>
      <c r="R13" s="35"/>
      <c r="S13" s="68"/>
      <c r="T13" s="63"/>
      <c r="U13" s="35"/>
      <c r="V13" s="35"/>
      <c r="W13" s="68"/>
      <c r="X13" s="63"/>
      <c r="Y13" s="35"/>
      <c r="Z13" s="68"/>
      <c r="AA13" s="75"/>
      <c r="AB13" s="36" t="str">
        <f t="shared" ref="AB13" si="12">IF($H13="","",IF($H13&lt;180/24/3600,"Y",""))</f>
        <v/>
      </c>
      <c r="AC13" s="36" t="str">
        <f t="shared" ref="AC13" si="13">IF($O13="","",IF($O13&lt;200/24/3600,"Y",""))</f>
        <v/>
      </c>
      <c r="AD13" s="36" t="str">
        <f t="shared" ref="AD13" si="14">IF($S13="","",IF($S13&lt;225/24/3600,"Y",""))</f>
        <v/>
      </c>
      <c r="AE13" s="36" t="str">
        <f t="shared" ref="AE13" si="15">IF($W13="","",IF($W13&lt;210/24/3600,"Y",""))</f>
        <v/>
      </c>
    </row>
    <row r="14" spans="1:31" customFormat="1" ht="15" customHeight="1" thickBot="1" x14ac:dyDescent="0.25">
      <c r="A14" s="50" t="s">
        <v>243</v>
      </c>
      <c r="B14" s="43">
        <v>10</v>
      </c>
      <c r="C14" s="43">
        <v>2015</v>
      </c>
      <c r="D14" s="56"/>
      <c r="E14" s="61">
        <v>2.3229166666666667E-4</v>
      </c>
      <c r="F14" s="44">
        <v>5.9907407407407414E-4</v>
      </c>
      <c r="G14" s="44"/>
      <c r="H14" s="44"/>
      <c r="I14" s="44"/>
      <c r="J14" s="44"/>
      <c r="K14" s="66"/>
      <c r="L14" s="61">
        <v>3.0960648148148145E-4</v>
      </c>
      <c r="M14" s="44">
        <v>6.8831018518518525E-4</v>
      </c>
      <c r="N14" s="44"/>
      <c r="O14" s="66"/>
      <c r="P14" s="61"/>
      <c r="Q14" s="44">
        <v>1.0670138888888888E-3</v>
      </c>
      <c r="R14" s="44"/>
      <c r="S14" s="66"/>
      <c r="T14" s="61">
        <v>3.4699074074074076E-4</v>
      </c>
      <c r="U14" s="44"/>
      <c r="V14" s="44"/>
      <c r="W14" s="66"/>
      <c r="X14" s="61"/>
      <c r="Y14" s="44"/>
      <c r="Z14" s="66"/>
      <c r="AA14" s="73"/>
      <c r="AB14" s="45" t="str">
        <f t="shared" si="4"/>
        <v/>
      </c>
      <c r="AC14" s="45" t="str">
        <f t="shared" si="5"/>
        <v/>
      </c>
      <c r="AD14" s="45" t="str">
        <f t="shared" si="6"/>
        <v/>
      </c>
      <c r="AE14" s="45" t="str">
        <f t="shared" si="7"/>
        <v/>
      </c>
    </row>
    <row r="15" spans="1:31" customFormat="1" ht="15" customHeight="1" x14ac:dyDescent="0.2">
      <c r="A15" s="51" t="s">
        <v>292</v>
      </c>
      <c r="B15" s="40">
        <v>10</v>
      </c>
      <c r="C15" s="40">
        <v>2015</v>
      </c>
      <c r="D15" s="57"/>
      <c r="E15" s="62"/>
      <c r="F15" s="41">
        <v>4.9120370370370366E-4</v>
      </c>
      <c r="G15" s="41">
        <v>1.112037037037037E-3</v>
      </c>
      <c r="H15" s="41">
        <v>2.5892361111111112E-3</v>
      </c>
      <c r="I15" s="41"/>
      <c r="J15" s="41"/>
      <c r="K15" s="67"/>
      <c r="L15" s="62"/>
      <c r="M15" s="41">
        <v>5.9513888888888887E-4</v>
      </c>
      <c r="N15" s="41">
        <v>1.5047453703703703E-3</v>
      </c>
      <c r="O15" s="67"/>
      <c r="P15" s="62"/>
      <c r="Q15" s="41">
        <v>7.9189814814814813E-4</v>
      </c>
      <c r="R15" s="41">
        <v>1.6940972222222223E-3</v>
      </c>
      <c r="S15" s="67"/>
      <c r="T15" s="62"/>
      <c r="U15" s="41">
        <v>6.7141203703703699E-4</v>
      </c>
      <c r="V15" s="41"/>
      <c r="W15" s="67"/>
      <c r="X15" s="62"/>
      <c r="Y15" s="41"/>
      <c r="Z15" s="67"/>
      <c r="AA15" s="74"/>
      <c r="AB15" s="42" t="str">
        <f>IF($H15="","",IF($H15&lt;180/24/3600,"Y",""))</f>
        <v/>
      </c>
      <c r="AC15" s="42" t="str">
        <f>IF($O15="","",IF($O15&lt;200/24/3600,"Y",""))</f>
        <v/>
      </c>
      <c r="AD15" s="42" t="str">
        <f>IF($S15="","",IF($S15&lt;225/24/3600,"Y",""))</f>
        <v/>
      </c>
      <c r="AE15" s="42" t="str">
        <f>IF($W15="","",IF($W15&lt;210/24/3600,"Y",""))</f>
        <v/>
      </c>
    </row>
    <row r="16" spans="1:31" customFormat="1" ht="15" customHeight="1" x14ac:dyDescent="0.2">
      <c r="A16" s="52" t="s">
        <v>246</v>
      </c>
      <c r="B16" s="34">
        <v>10</v>
      </c>
      <c r="C16" s="34">
        <v>2015</v>
      </c>
      <c r="D16" s="58"/>
      <c r="E16" s="63">
        <v>2.9432870370370371E-4</v>
      </c>
      <c r="F16" s="35">
        <v>5.9953703703703699E-4</v>
      </c>
      <c r="G16" s="35">
        <v>1.4403935185185186E-3</v>
      </c>
      <c r="H16" s="35">
        <v>3.133796296296296E-3</v>
      </c>
      <c r="I16" s="35"/>
      <c r="J16" s="35"/>
      <c r="K16" s="68"/>
      <c r="L16" s="63">
        <v>3.1840277777777775E-4</v>
      </c>
      <c r="M16" s="35">
        <v>6.3472222222222228E-4</v>
      </c>
      <c r="N16" s="35">
        <v>1.5517361111111109E-3</v>
      </c>
      <c r="O16" s="68"/>
      <c r="P16" s="63"/>
      <c r="Q16" s="35">
        <v>9.7731481481481476E-4</v>
      </c>
      <c r="R16" s="35"/>
      <c r="S16" s="68"/>
      <c r="T16" s="63">
        <v>3.9131944444444452E-4</v>
      </c>
      <c r="U16" s="35"/>
      <c r="V16" s="35"/>
      <c r="W16" s="68"/>
      <c r="X16" s="63"/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customFormat="1" ht="15" customHeight="1" thickBot="1" x14ac:dyDescent="0.25">
      <c r="A17" s="50" t="s">
        <v>280</v>
      </c>
      <c r="B17" s="43">
        <v>10</v>
      </c>
      <c r="C17" s="43">
        <v>2015</v>
      </c>
      <c r="D17" s="56"/>
      <c r="E17" s="61"/>
      <c r="F17" s="44">
        <v>6.4722222222222221E-4</v>
      </c>
      <c r="G17" s="81">
        <v>1.2057870370370371E-3</v>
      </c>
      <c r="H17" s="44">
        <v>3.1539351851851854E-3</v>
      </c>
      <c r="I17" s="44"/>
      <c r="J17" s="44"/>
      <c r="K17" s="66"/>
      <c r="L17" s="61"/>
      <c r="M17" s="44">
        <v>6.6145833333333334E-4</v>
      </c>
      <c r="N17" s="44"/>
      <c r="O17" s="66"/>
      <c r="P17" s="61"/>
      <c r="Q17" s="44">
        <v>9.5914351851851857E-4</v>
      </c>
      <c r="R17" s="44">
        <v>2.0534722222222226E-3</v>
      </c>
      <c r="S17" s="66"/>
      <c r="T17" s="61"/>
      <c r="U17" s="44"/>
      <c r="V17" s="44"/>
      <c r="W17" s="66"/>
      <c r="X17" s="61"/>
      <c r="Y17" s="44"/>
      <c r="Z17" s="66"/>
      <c r="AA17" s="73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customFormat="1" ht="15" customHeight="1" x14ac:dyDescent="0.2">
      <c r="A18" s="51" t="s">
        <v>251</v>
      </c>
      <c r="B18" s="40">
        <v>11</v>
      </c>
      <c r="C18" s="40">
        <v>2015</v>
      </c>
      <c r="D18" s="57"/>
      <c r="E18" s="62">
        <v>2.5104166666666667E-4</v>
      </c>
      <c r="F18" s="82">
        <v>4.8946759259259256E-4</v>
      </c>
      <c r="G18" s="82">
        <v>1.0612268518518518E-3</v>
      </c>
      <c r="H18" s="41"/>
      <c r="I18" s="41"/>
      <c r="J18" s="41"/>
      <c r="K18" s="67"/>
      <c r="L18" s="62">
        <v>3.0810185185185183E-4</v>
      </c>
      <c r="M18" s="41">
        <v>5.8310185185185179E-4</v>
      </c>
      <c r="N18" s="41">
        <v>1.4118055555555557E-3</v>
      </c>
      <c r="O18" s="67"/>
      <c r="P18" s="62">
        <v>3.6620370370370371E-4</v>
      </c>
      <c r="Q18" s="41">
        <v>7.4687500000000003E-4</v>
      </c>
      <c r="R18" s="41">
        <v>1.9021990740740739E-3</v>
      </c>
      <c r="S18" s="67"/>
      <c r="T18" s="62">
        <v>3.6712962962962963E-4</v>
      </c>
      <c r="U18" s="41"/>
      <c r="V18" s="41"/>
      <c r="W18" s="67"/>
      <c r="X18" s="62"/>
      <c r="Y18" s="41"/>
      <c r="Z18" s="67"/>
      <c r="AA18" s="74"/>
      <c r="AB18" s="42" t="str">
        <f t="shared" si="4"/>
        <v/>
      </c>
      <c r="AC18" s="42" t="str">
        <f t="shared" si="5"/>
        <v/>
      </c>
      <c r="AD18" s="42" t="str">
        <f t="shared" si="6"/>
        <v/>
      </c>
      <c r="AE18" s="42" t="str">
        <f t="shared" si="7"/>
        <v/>
      </c>
    </row>
    <row r="19" spans="1:31" customFormat="1" ht="15" customHeight="1" x14ac:dyDescent="0.2">
      <c r="A19" s="52" t="s">
        <v>277</v>
      </c>
      <c r="B19" s="34">
        <v>11</v>
      </c>
      <c r="C19" s="34">
        <v>2015</v>
      </c>
      <c r="D19" s="58" t="s">
        <v>1</v>
      </c>
      <c r="E19" s="63"/>
      <c r="F19" s="83">
        <v>4.3773148148148143E-4</v>
      </c>
      <c r="G19" s="35">
        <v>1.1380787037037036E-3</v>
      </c>
      <c r="H19" s="35"/>
      <c r="I19" s="35"/>
      <c r="J19" s="35"/>
      <c r="K19" s="68"/>
      <c r="L19" s="63"/>
      <c r="M19" s="35">
        <v>5.3900462962962962E-4</v>
      </c>
      <c r="N19" s="83">
        <v>1.1942129629629631E-3</v>
      </c>
      <c r="O19" s="85">
        <v>2.5354166666666667E-3</v>
      </c>
      <c r="P19" s="63"/>
      <c r="Q19" s="35">
        <v>6.45138888888889E-4</v>
      </c>
      <c r="R19" s="35">
        <v>1.5472222222222224E-3</v>
      </c>
      <c r="S19" s="85">
        <v>3.0474537037037037E-3</v>
      </c>
      <c r="T19" s="63">
        <v>2.8969907407407411E-4</v>
      </c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customFormat="1" ht="15" customHeight="1" thickBot="1" x14ac:dyDescent="0.25">
      <c r="A20" s="50" t="s">
        <v>220</v>
      </c>
      <c r="B20" s="43">
        <v>11</v>
      </c>
      <c r="C20" s="43">
        <v>2015</v>
      </c>
      <c r="D20" s="56" t="s">
        <v>1</v>
      </c>
      <c r="E20" s="61">
        <v>2.1284722222222221E-4</v>
      </c>
      <c r="F20" s="44">
        <v>4.0034722222222224E-4</v>
      </c>
      <c r="G20" s="81">
        <v>8.9212962962962965E-4</v>
      </c>
      <c r="H20" s="81">
        <v>1.9327546296296298E-3</v>
      </c>
      <c r="I20" s="81">
        <v>4.1201388888888893E-3</v>
      </c>
      <c r="J20" s="44">
        <v>8.9371527777777765E-3</v>
      </c>
      <c r="K20" s="66">
        <v>1.7613888888888887E-2</v>
      </c>
      <c r="L20" s="61">
        <v>2.5104166666666667E-4</v>
      </c>
      <c r="M20" s="44">
        <v>5.0277777777777777E-4</v>
      </c>
      <c r="N20" s="44">
        <v>1.123611111111111E-3</v>
      </c>
      <c r="O20" s="66">
        <v>2.6461805555555557E-3</v>
      </c>
      <c r="P20" s="61">
        <v>3.3379629629629628E-4</v>
      </c>
      <c r="Q20" s="44">
        <v>6.333333333333333E-4</v>
      </c>
      <c r="R20" s="44">
        <v>1.4127314814814816E-3</v>
      </c>
      <c r="S20" s="66">
        <v>3.4744212962962962E-3</v>
      </c>
      <c r="T20" s="61">
        <v>2.640046296296296E-4</v>
      </c>
      <c r="U20" s="81">
        <v>4.8576388888888888E-4</v>
      </c>
      <c r="V20" s="44">
        <v>1.2128472222222221E-3</v>
      </c>
      <c r="W20" s="66"/>
      <c r="X20" s="84">
        <v>1.1064814814814815E-3</v>
      </c>
      <c r="Y20" s="81">
        <v>2.3673611111111109E-3</v>
      </c>
      <c r="Z20" s="66">
        <v>5.5821759259259262E-3</v>
      </c>
      <c r="AA20" s="73"/>
      <c r="AB20" s="45" t="str">
        <f t="shared" si="4"/>
        <v>Y</v>
      </c>
      <c r="AC20" s="45" t="str">
        <f t="shared" si="5"/>
        <v/>
      </c>
      <c r="AD20" s="45" t="str">
        <f t="shared" si="6"/>
        <v/>
      </c>
      <c r="AE20" s="45" t="str">
        <f t="shared" si="7"/>
        <v/>
      </c>
    </row>
    <row r="21" spans="1:31" customFormat="1" ht="15" customHeight="1" x14ac:dyDescent="0.2">
      <c r="A21" s="51" t="s">
        <v>226</v>
      </c>
      <c r="B21" s="40">
        <v>11</v>
      </c>
      <c r="C21" s="40">
        <v>2014</v>
      </c>
      <c r="D21" s="57"/>
      <c r="E21" s="62">
        <v>2.3125000000000001E-4</v>
      </c>
      <c r="F21" s="41">
        <v>5.0925925925925921E-4</v>
      </c>
      <c r="G21" s="41">
        <v>1.2050925925925927E-3</v>
      </c>
      <c r="H21" s="41">
        <v>2.6396990740740738E-3</v>
      </c>
      <c r="I21" s="41">
        <v>5.6805555555555559E-3</v>
      </c>
      <c r="J21" s="41">
        <v>1.1497453703703704E-2</v>
      </c>
      <c r="K21" s="67">
        <v>2.3032175925925925E-2</v>
      </c>
      <c r="L21" s="62">
        <v>3.1516203703703703E-4</v>
      </c>
      <c r="M21" s="41">
        <v>6.0486111111111114E-4</v>
      </c>
      <c r="N21" s="41">
        <v>1.3418981481481481E-3</v>
      </c>
      <c r="O21" s="67"/>
      <c r="P21" s="62">
        <v>8.1296296296296292E-4</v>
      </c>
      <c r="Q21" s="41">
        <v>7.4143518518518525E-4</v>
      </c>
      <c r="R21" s="41"/>
      <c r="S21" s="67"/>
      <c r="T21" s="62">
        <v>3.1250000000000001E-4</v>
      </c>
      <c r="U21" s="41">
        <v>5.865740740740741E-4</v>
      </c>
      <c r="V21" s="41">
        <v>1.4859953703703702E-3</v>
      </c>
      <c r="W21" s="67">
        <v>3.3969907407407408E-3</v>
      </c>
      <c r="X21" s="62">
        <v>1.3943287037037036E-3</v>
      </c>
      <c r="Y21" s="41"/>
      <c r="Z21" s="67">
        <v>6.3605324074074068E-3</v>
      </c>
      <c r="AA21" s="74"/>
      <c r="AB21" s="42" t="str">
        <f t="shared" si="4"/>
        <v/>
      </c>
      <c r="AC21" s="42" t="str">
        <f t="shared" si="5"/>
        <v/>
      </c>
      <c r="AD21" s="42" t="str">
        <f t="shared" si="6"/>
        <v/>
      </c>
      <c r="AE21" s="42" t="str">
        <f t="shared" si="7"/>
        <v/>
      </c>
    </row>
    <row r="22" spans="1:31" customFormat="1" ht="15" customHeight="1" x14ac:dyDescent="0.2">
      <c r="A22" s="52" t="s">
        <v>281</v>
      </c>
      <c r="B22" s="34">
        <v>11</v>
      </c>
      <c r="C22" s="34">
        <v>2014</v>
      </c>
      <c r="D22" s="58"/>
      <c r="E22" s="63"/>
      <c r="F22" s="35">
        <v>6.4594907407407407E-4</v>
      </c>
      <c r="G22" s="35">
        <v>1.2670138888888889E-3</v>
      </c>
      <c r="H22" s="35"/>
      <c r="I22" s="35"/>
      <c r="J22" s="35"/>
      <c r="K22" s="68"/>
      <c r="L22" s="63"/>
      <c r="M22" s="83">
        <v>4.6516203703703699E-4</v>
      </c>
      <c r="N22" s="35"/>
      <c r="O22" s="68"/>
      <c r="P22" s="63"/>
      <c r="Q22" s="35">
        <v>9.453703703703704E-4</v>
      </c>
      <c r="R22" s="35"/>
      <c r="S22" s="68"/>
      <c r="T22" s="63">
        <v>3.371527777777778E-4</v>
      </c>
      <c r="U22" s="35"/>
      <c r="V22" s="35"/>
      <c r="W22" s="68"/>
      <c r="X22" s="63"/>
      <c r="Y22" s="35"/>
      <c r="Z22" s="68"/>
      <c r="AA22" s="75"/>
      <c r="AB22" s="36" t="str">
        <f t="shared" si="4"/>
        <v/>
      </c>
      <c r="AC22" s="36" t="str">
        <f t="shared" si="5"/>
        <v/>
      </c>
      <c r="AD22" s="36" t="str">
        <f t="shared" si="6"/>
        <v/>
      </c>
      <c r="AE22" s="36" t="str">
        <f t="shared" si="7"/>
        <v/>
      </c>
    </row>
    <row r="23" spans="1:31" customFormat="1" ht="15" customHeight="1" thickBot="1" x14ac:dyDescent="0.25">
      <c r="A23" s="50" t="s">
        <v>241</v>
      </c>
      <c r="B23" s="43">
        <v>11</v>
      </c>
      <c r="C23" s="43">
        <v>2014</v>
      </c>
      <c r="D23" s="56"/>
      <c r="E23" s="61">
        <v>3.0208333333333335E-4</v>
      </c>
      <c r="F23" s="44">
        <v>7.3136574074074076E-4</v>
      </c>
      <c r="G23" s="44"/>
      <c r="H23" s="44"/>
      <c r="I23" s="44"/>
      <c r="J23" s="44"/>
      <c r="K23" s="66"/>
      <c r="L23" s="61">
        <v>4.5787037037037042E-4</v>
      </c>
      <c r="M23" s="44">
        <v>7.9259259259259268E-4</v>
      </c>
      <c r="N23" s="44"/>
      <c r="O23" s="66"/>
      <c r="P23" s="61"/>
      <c r="Q23" s="44">
        <v>7.0706018518518524E-4</v>
      </c>
      <c r="R23" s="44">
        <v>1.6855324074074073E-3</v>
      </c>
      <c r="S23" s="66"/>
      <c r="T23" s="61"/>
      <c r="U23" s="44"/>
      <c r="V23" s="44"/>
      <c r="W23" s="66"/>
      <c r="X23" s="61"/>
      <c r="Y23" s="44"/>
      <c r="Z23" s="66"/>
      <c r="AA23" s="73"/>
      <c r="AB23" s="45" t="str">
        <f t="shared" si="4"/>
        <v/>
      </c>
      <c r="AC23" s="45" t="str">
        <f t="shared" si="5"/>
        <v/>
      </c>
      <c r="AD23" s="45" t="str">
        <f t="shared" si="6"/>
        <v/>
      </c>
      <c r="AE23" s="45" t="str">
        <f t="shared" si="7"/>
        <v/>
      </c>
    </row>
    <row r="24" spans="1:31" customFormat="1" ht="15" customHeight="1" x14ac:dyDescent="0.2">
      <c r="A24" s="51" t="s">
        <v>242</v>
      </c>
      <c r="B24" s="40">
        <v>12</v>
      </c>
      <c r="C24" s="40">
        <v>2014</v>
      </c>
      <c r="D24" s="57" t="s">
        <v>1</v>
      </c>
      <c r="E24" s="62">
        <v>2.4571759259259262E-4</v>
      </c>
      <c r="F24" s="82">
        <v>4.3703703703703699E-4</v>
      </c>
      <c r="G24" s="41">
        <v>1.0413194444444443E-3</v>
      </c>
      <c r="H24" s="82">
        <v>2.1456018518518517E-3</v>
      </c>
      <c r="I24" s="41">
        <v>4.6287037037037043E-3</v>
      </c>
      <c r="J24" s="82">
        <v>9.0821759259259258E-3</v>
      </c>
      <c r="K24" s="67">
        <v>1.8317939814814815E-2</v>
      </c>
      <c r="L24" s="62">
        <v>3.5277777777777776E-4</v>
      </c>
      <c r="M24" s="41">
        <v>5.2199074074074073E-4</v>
      </c>
      <c r="N24" s="41">
        <v>1.1820601851851851E-3</v>
      </c>
      <c r="O24" s="89">
        <v>2.3858796296296293E-3</v>
      </c>
      <c r="P24" s="62"/>
      <c r="Q24" s="41">
        <v>6.3321759259259266E-4</v>
      </c>
      <c r="R24" s="41">
        <v>1.4158564814814815E-3</v>
      </c>
      <c r="S24" s="67">
        <v>3.1305555555555557E-3</v>
      </c>
      <c r="T24" s="62">
        <v>4.3275462962962961E-4</v>
      </c>
      <c r="U24" s="41">
        <v>6.2303240740740732E-4</v>
      </c>
      <c r="V24" s="41">
        <v>1.3593750000000001E-3</v>
      </c>
      <c r="W24" s="67"/>
      <c r="X24" s="88">
        <v>1.1416666666666667E-3</v>
      </c>
      <c r="Y24" s="41">
        <v>2.566898148148148E-3</v>
      </c>
      <c r="Z24" s="67">
        <v>5.7269675925925925E-3</v>
      </c>
      <c r="AA24" s="74"/>
      <c r="AB24" s="42" t="str">
        <f t="shared" si="4"/>
        <v/>
      </c>
      <c r="AC24" s="42" t="str">
        <f t="shared" si="5"/>
        <v/>
      </c>
      <c r="AD24" s="42" t="str">
        <f t="shared" si="6"/>
        <v/>
      </c>
      <c r="AE24" s="42" t="str">
        <f t="shared" si="7"/>
        <v/>
      </c>
    </row>
    <row r="25" spans="1:31" customFormat="1" ht="15" customHeight="1" x14ac:dyDescent="0.2">
      <c r="A25" s="52" t="s">
        <v>267</v>
      </c>
      <c r="B25" s="34">
        <v>11</v>
      </c>
      <c r="C25" s="34">
        <v>2013</v>
      </c>
      <c r="D25" s="58"/>
      <c r="E25" s="63"/>
      <c r="F25" s="35">
        <v>7.2442129629629636E-4</v>
      </c>
      <c r="G25" s="35"/>
      <c r="H25" s="35"/>
      <c r="I25" s="35"/>
      <c r="J25" s="35"/>
      <c r="K25" s="68"/>
      <c r="L25" s="63"/>
      <c r="M25" s="35">
        <v>6.9259259259259263E-4</v>
      </c>
      <c r="N25" s="35">
        <v>1.9390046296296297E-3</v>
      </c>
      <c r="O25" s="68"/>
      <c r="P25" s="63"/>
      <c r="Q25" s="35">
        <v>7.3969907407407404E-4</v>
      </c>
      <c r="R25" s="35"/>
      <c r="S25" s="68"/>
      <c r="T25" s="63">
        <v>4.1122685185185186E-4</v>
      </c>
      <c r="U25" s="35"/>
      <c r="V25" s="35"/>
      <c r="W25" s="68"/>
      <c r="X25" s="63"/>
      <c r="Y25" s="35"/>
      <c r="Z25" s="68"/>
      <c r="AA25" s="75"/>
      <c r="AB25" s="36" t="str">
        <f t="shared" si="4"/>
        <v/>
      </c>
      <c r="AC25" s="36" t="str">
        <f t="shared" si="5"/>
        <v/>
      </c>
      <c r="AD25" s="36" t="str">
        <f t="shared" si="6"/>
        <v/>
      </c>
      <c r="AE25" s="36" t="str">
        <f t="shared" si="7"/>
        <v/>
      </c>
    </row>
    <row r="26" spans="1:31" customFormat="1" ht="15" customHeight="1" thickBot="1" x14ac:dyDescent="0.25">
      <c r="A26" s="50" t="s">
        <v>255</v>
      </c>
      <c r="B26" s="43">
        <v>12</v>
      </c>
      <c r="C26" s="43">
        <v>2013</v>
      </c>
      <c r="D26" s="56" t="s">
        <v>1</v>
      </c>
      <c r="E26" s="61"/>
      <c r="F26" s="81">
        <v>3.925925925925926E-4</v>
      </c>
      <c r="G26" s="81">
        <v>8.7222222222222226E-4</v>
      </c>
      <c r="H26" s="44">
        <v>2.0765046296296295E-3</v>
      </c>
      <c r="I26" s="44">
        <v>4.5427083333333335E-3</v>
      </c>
      <c r="J26" s="44">
        <v>9.0236111111111107E-3</v>
      </c>
      <c r="K26" s="66"/>
      <c r="L26" s="61"/>
      <c r="M26" s="44">
        <v>5.3078703703703708E-4</v>
      </c>
      <c r="N26" s="44">
        <v>1.1744212962962962E-3</v>
      </c>
      <c r="O26" s="66">
        <v>2.4991898148148148E-3</v>
      </c>
      <c r="P26" s="61"/>
      <c r="Q26" s="81">
        <v>5.3645833333333334E-4</v>
      </c>
      <c r="R26" s="44">
        <v>1.3170138888888888E-3</v>
      </c>
      <c r="S26" s="86">
        <v>2.701851851851852E-3</v>
      </c>
      <c r="T26" s="61"/>
      <c r="U26" s="44">
        <v>5.7291666666666667E-4</v>
      </c>
      <c r="V26" s="44"/>
      <c r="W26" s="66"/>
      <c r="X26" s="84">
        <v>1.0837962962962962E-3</v>
      </c>
      <c r="Y26" s="44"/>
      <c r="Z26" s="66"/>
      <c r="AA26" s="73"/>
      <c r="AB26" s="45" t="str">
        <f t="shared" si="4"/>
        <v/>
      </c>
      <c r="AC26" s="45" t="str">
        <f t="shared" si="5"/>
        <v/>
      </c>
      <c r="AD26" s="45" t="str">
        <f t="shared" si="6"/>
        <v/>
      </c>
      <c r="AE26" s="45" t="str">
        <f t="shared" si="7"/>
        <v/>
      </c>
    </row>
    <row r="27" spans="1:31" customFormat="1" ht="15" customHeight="1" x14ac:dyDescent="0.2">
      <c r="A27" s="51" t="s">
        <v>288</v>
      </c>
      <c r="B27" s="40">
        <v>13</v>
      </c>
      <c r="C27" s="40">
        <v>2013</v>
      </c>
      <c r="D27" s="57"/>
      <c r="E27" s="62"/>
      <c r="F27" s="41"/>
      <c r="G27" s="41">
        <v>1.2581018518518518E-3</v>
      </c>
      <c r="H27" s="41"/>
      <c r="I27" s="41"/>
      <c r="J27" s="41"/>
      <c r="K27" s="67"/>
      <c r="L27" s="62"/>
      <c r="M27" s="41"/>
      <c r="N27" s="41"/>
      <c r="O27" s="67"/>
      <c r="P27" s="62"/>
      <c r="Q27" s="41"/>
      <c r="R27" s="41"/>
      <c r="S27" s="67"/>
      <c r="T27" s="62"/>
      <c r="U27" s="41"/>
      <c r="V27" s="41"/>
      <c r="W27" s="67"/>
      <c r="X27" s="62"/>
      <c r="Y27" s="41"/>
      <c r="Z27" s="67"/>
      <c r="AA27" s="74"/>
      <c r="AB27" s="42" t="str">
        <f>IF($H27="","",IF($H27&lt;180/24/3600,"Y",""))</f>
        <v/>
      </c>
      <c r="AC27" s="42" t="str">
        <f>IF($O27="","",IF($O27&lt;200/24/3600,"Y",""))</f>
        <v/>
      </c>
      <c r="AD27" s="42" t="str">
        <f>IF($S27="","",IF($S27&lt;225/24/3600,"Y",""))</f>
        <v/>
      </c>
      <c r="AE27" s="42" t="str">
        <f>IF($W27="","",IF($W27&lt;210/24/3600,"Y",""))</f>
        <v/>
      </c>
    </row>
    <row r="28" spans="1:31" customFormat="1" ht="15" customHeight="1" x14ac:dyDescent="0.2">
      <c r="A28" s="52" t="s">
        <v>247</v>
      </c>
      <c r="B28" s="34">
        <v>13</v>
      </c>
      <c r="C28" s="34">
        <v>2013</v>
      </c>
      <c r="D28" s="58" t="s">
        <v>1</v>
      </c>
      <c r="E28" s="63">
        <v>2.7025462962962967E-4</v>
      </c>
      <c r="F28" s="35">
        <v>4.703703703703704E-4</v>
      </c>
      <c r="G28" s="83">
        <v>1.0215277777777779E-3</v>
      </c>
      <c r="H28" s="35">
        <v>2.3418981481481481E-3</v>
      </c>
      <c r="I28" s="35">
        <v>5.0017361111111104E-3</v>
      </c>
      <c r="J28" s="35">
        <v>1.0267592592592592E-2</v>
      </c>
      <c r="K28" s="68"/>
      <c r="L28" s="63"/>
      <c r="M28" s="83">
        <v>5.3217592592592596E-4</v>
      </c>
      <c r="N28" s="35">
        <v>1.4193287037037037E-3</v>
      </c>
      <c r="O28" s="68">
        <v>2.7609953703703707E-3</v>
      </c>
      <c r="P28" s="63"/>
      <c r="Q28" s="83">
        <v>6.4212962962962965E-4</v>
      </c>
      <c r="R28" s="83">
        <v>1.4689814814814815E-3</v>
      </c>
      <c r="S28" s="68">
        <v>3.3104166666666664E-3</v>
      </c>
      <c r="T28" s="63"/>
      <c r="U28" s="83">
        <v>5.14699074074074E-4</v>
      </c>
      <c r="V28" s="83">
        <v>1.1979166666666666E-3</v>
      </c>
      <c r="W28" s="68">
        <v>3.090509259259259E-3</v>
      </c>
      <c r="X28" s="97">
        <v>1.2081018518518517E-3</v>
      </c>
      <c r="Y28" s="35"/>
      <c r="Z28" s="68"/>
      <c r="AA28" s="75"/>
      <c r="AB28" s="36" t="str">
        <f t="shared" si="4"/>
        <v/>
      </c>
      <c r="AC28" s="36" t="str">
        <f t="shared" si="5"/>
        <v/>
      </c>
      <c r="AD28" s="36" t="str">
        <f t="shared" si="6"/>
        <v/>
      </c>
      <c r="AE28" s="36" t="str">
        <f t="shared" si="7"/>
        <v/>
      </c>
    </row>
    <row r="29" spans="1:31" customFormat="1" ht="15" customHeight="1" thickBot="1" x14ac:dyDescent="0.25">
      <c r="A29" s="50" t="s">
        <v>208</v>
      </c>
      <c r="B29" s="43">
        <v>13</v>
      </c>
      <c r="C29" s="43">
        <v>2012</v>
      </c>
      <c r="D29" s="56" t="s">
        <v>1</v>
      </c>
      <c r="E29" s="61"/>
      <c r="F29" s="81">
        <v>3.7280092592592595E-4</v>
      </c>
      <c r="G29" s="44">
        <v>9.4895833333333323E-4</v>
      </c>
      <c r="H29" s="81">
        <v>1.9562500000000001E-3</v>
      </c>
      <c r="I29" s="44">
        <v>4.5718749999999996E-3</v>
      </c>
      <c r="J29" s="44">
        <v>9.3898148148148144E-3</v>
      </c>
      <c r="K29" s="66">
        <v>1.8686226851851853E-2</v>
      </c>
      <c r="L29" s="61"/>
      <c r="M29" s="81">
        <v>4.4189814814814813E-4</v>
      </c>
      <c r="N29" s="44">
        <v>1.1005787037037039E-3</v>
      </c>
      <c r="O29" s="86">
        <v>2.2125000000000001E-3</v>
      </c>
      <c r="P29" s="61"/>
      <c r="Q29" s="44">
        <v>8.6006944444444444E-4</v>
      </c>
      <c r="R29" s="44"/>
      <c r="S29" s="66"/>
      <c r="T29" s="61">
        <v>3.2789351851851854E-4</v>
      </c>
      <c r="U29" s="44">
        <v>5.9305555555555565E-4</v>
      </c>
      <c r="V29" s="44"/>
      <c r="W29" s="66"/>
      <c r="X29" s="61">
        <v>1.5726851851851852E-3</v>
      </c>
      <c r="Y29" s="44"/>
      <c r="Z29" s="66"/>
      <c r="AA29" s="73"/>
      <c r="AB29" s="45" t="str">
        <f t="shared" si="4"/>
        <v>Y</v>
      </c>
      <c r="AC29" s="45" t="str">
        <f t="shared" si="5"/>
        <v>Y</v>
      </c>
      <c r="AD29" s="45" t="str">
        <f t="shared" si="6"/>
        <v/>
      </c>
      <c r="AE29" s="45" t="str">
        <f t="shared" si="7"/>
        <v/>
      </c>
    </row>
    <row r="30" spans="1:31" customFormat="1" ht="15" customHeight="1" x14ac:dyDescent="0.2">
      <c r="A30" s="51" t="s">
        <v>227</v>
      </c>
      <c r="B30" s="40">
        <v>13</v>
      </c>
      <c r="C30" s="40">
        <v>2012</v>
      </c>
      <c r="D30" s="57" t="s">
        <v>1</v>
      </c>
      <c r="E30" s="62">
        <v>2.5613425925925923E-4</v>
      </c>
      <c r="F30" s="41">
        <v>4.241898148148148E-4</v>
      </c>
      <c r="G30" s="41">
        <v>9.6574074074074075E-4</v>
      </c>
      <c r="H30" s="41">
        <v>2.2118055555555554E-3</v>
      </c>
      <c r="I30" s="41">
        <v>4.9173611111111111E-3</v>
      </c>
      <c r="J30" s="41">
        <v>1.0574768518518518E-2</v>
      </c>
      <c r="K30" s="67"/>
      <c r="L30" s="62"/>
      <c r="M30" s="41">
        <v>4.7893518518518521E-4</v>
      </c>
      <c r="N30" s="41">
        <v>1.0533564814814815E-3</v>
      </c>
      <c r="O30" s="89">
        <v>2.2609953703703702E-3</v>
      </c>
      <c r="P30" s="62"/>
      <c r="Q30" s="41">
        <v>5.6111111111111108E-4</v>
      </c>
      <c r="R30" s="82">
        <v>1.2156249999999999E-3</v>
      </c>
      <c r="S30" s="89">
        <v>2.6133101851851851E-3</v>
      </c>
      <c r="T30" s="62">
        <v>3.8240740740740742E-4</v>
      </c>
      <c r="U30" s="41">
        <v>5.2245370370370369E-4</v>
      </c>
      <c r="V30" s="41">
        <v>1.3594907407407408E-3</v>
      </c>
      <c r="W30" s="67"/>
      <c r="X30" s="88">
        <v>1.0915509259259259E-3</v>
      </c>
      <c r="Y30" s="82">
        <v>2.3848379629629632E-3</v>
      </c>
      <c r="Z30" s="67">
        <v>5.4063657407407411E-3</v>
      </c>
      <c r="AA30" s="74"/>
      <c r="AB30" s="42" t="str">
        <f t="shared" si="4"/>
        <v/>
      </c>
      <c r="AC30" s="42" t="str">
        <f t="shared" si="5"/>
        <v/>
      </c>
      <c r="AD30" s="42" t="str">
        <f t="shared" si="6"/>
        <v/>
      </c>
      <c r="AE30" s="42" t="str">
        <f t="shared" si="7"/>
        <v/>
      </c>
    </row>
    <row r="31" spans="1:31" customFormat="1" ht="15" customHeight="1" x14ac:dyDescent="0.2">
      <c r="A31" s="52" t="s">
        <v>209</v>
      </c>
      <c r="B31" s="34">
        <v>13</v>
      </c>
      <c r="C31" s="34">
        <v>2012</v>
      </c>
      <c r="D31" s="58" t="s">
        <v>1</v>
      </c>
      <c r="E31" s="63">
        <v>2.28125E-4</v>
      </c>
      <c r="F31" s="35">
        <v>4.159722222222222E-4</v>
      </c>
      <c r="G31" s="35">
        <v>9.6458333333333335E-4</v>
      </c>
      <c r="H31" s="35">
        <v>2.2125000000000001E-3</v>
      </c>
      <c r="I31" s="35">
        <v>4.7716435185185179E-3</v>
      </c>
      <c r="J31" s="35">
        <v>1.1107175925925925E-2</v>
      </c>
      <c r="K31" s="68">
        <v>2.1030671296296297E-2</v>
      </c>
      <c r="L31" s="63"/>
      <c r="M31" s="35">
        <v>5.2662037037037033E-4</v>
      </c>
      <c r="N31" s="35">
        <v>1.2199074074074074E-3</v>
      </c>
      <c r="O31" s="68"/>
      <c r="P31" s="63"/>
      <c r="Q31" s="35">
        <v>5.0937499999999995E-4</v>
      </c>
      <c r="R31" s="35">
        <v>1.1501157407407406E-3</v>
      </c>
      <c r="S31" s="68">
        <v>2.6648148148148147E-3</v>
      </c>
      <c r="T31" s="63">
        <v>2.8182870370370373E-4</v>
      </c>
      <c r="U31" s="35">
        <v>4.8263888888888895E-4</v>
      </c>
      <c r="V31" s="35"/>
      <c r="W31" s="68"/>
      <c r="X31" s="63">
        <v>1.0502314814814814E-3</v>
      </c>
      <c r="Y31" s="35">
        <v>2.8571759259259262E-3</v>
      </c>
      <c r="Z31" s="68"/>
      <c r="AA31" s="75"/>
      <c r="AB31" s="36" t="str">
        <f t="shared" si="4"/>
        <v/>
      </c>
      <c r="AC31" s="36" t="str">
        <f t="shared" si="5"/>
        <v/>
      </c>
      <c r="AD31" s="36" t="str">
        <f t="shared" si="6"/>
        <v/>
      </c>
      <c r="AE31" s="36" t="str">
        <f t="shared" si="7"/>
        <v/>
      </c>
    </row>
    <row r="32" spans="1:31" customFormat="1" ht="15" customHeight="1" thickBot="1" x14ac:dyDescent="0.25">
      <c r="A32" s="50" t="s">
        <v>258</v>
      </c>
      <c r="B32" s="43">
        <v>13</v>
      </c>
      <c r="C32" s="43">
        <v>2012</v>
      </c>
      <c r="D32" s="56" t="s">
        <v>1</v>
      </c>
      <c r="E32" s="61"/>
      <c r="F32" s="81">
        <v>3.4305555555555559E-4</v>
      </c>
      <c r="G32" s="81">
        <v>7.6446759259259252E-4</v>
      </c>
      <c r="H32" s="81">
        <v>1.7413194444444442E-3</v>
      </c>
      <c r="I32" s="44">
        <v>5.6535879629629636E-3</v>
      </c>
      <c r="J32" s="44"/>
      <c r="K32" s="66"/>
      <c r="L32" s="61"/>
      <c r="M32" s="81">
        <v>3.9745370370370374E-4</v>
      </c>
      <c r="N32" s="81">
        <v>8.7997685185185184E-4</v>
      </c>
      <c r="O32" s="66"/>
      <c r="P32" s="61"/>
      <c r="Q32" s="44">
        <v>6.7997685185185186E-4</v>
      </c>
      <c r="R32" s="44"/>
      <c r="S32" s="66"/>
      <c r="T32" s="61"/>
      <c r="U32" s="44">
        <v>4.1863425925925927E-4</v>
      </c>
      <c r="V32" s="44"/>
      <c r="W32" s="66"/>
      <c r="X32" s="84">
        <v>9.4328703703703708E-4</v>
      </c>
      <c r="Y32" s="44"/>
      <c r="Z32" s="66"/>
      <c r="AA32" s="73"/>
      <c r="AB32" s="45" t="str">
        <f t="shared" si="4"/>
        <v>Y</v>
      </c>
      <c r="AC32" s="45" t="str">
        <f t="shared" si="5"/>
        <v/>
      </c>
      <c r="AD32" s="45" t="str">
        <f t="shared" si="6"/>
        <v/>
      </c>
      <c r="AE32" s="45" t="str">
        <f t="shared" si="7"/>
        <v/>
      </c>
    </row>
    <row r="33" spans="1:31" customFormat="1" ht="15" customHeight="1" x14ac:dyDescent="0.2">
      <c r="A33" s="51" t="s">
        <v>238</v>
      </c>
      <c r="B33" s="40">
        <v>14</v>
      </c>
      <c r="C33" s="40">
        <v>2011</v>
      </c>
      <c r="D33" s="57" t="s">
        <v>1</v>
      </c>
      <c r="E33" s="62">
        <v>3.6793981481481481E-4</v>
      </c>
      <c r="F33" s="41">
        <v>3.5266203703703702E-4</v>
      </c>
      <c r="G33" s="41">
        <v>8.1504629629629635E-4</v>
      </c>
      <c r="H33" s="41">
        <v>1.8467592592592594E-3</v>
      </c>
      <c r="I33" s="41">
        <v>4.1743055555555561E-3</v>
      </c>
      <c r="J33" s="41">
        <v>8.7413194444444439E-3</v>
      </c>
      <c r="K33" s="67">
        <v>1.9035416666666669E-2</v>
      </c>
      <c r="L33" s="62">
        <v>3.6712962962962958E-4</v>
      </c>
      <c r="M33" s="41">
        <v>4.4537037037037033E-4</v>
      </c>
      <c r="N33" s="41">
        <v>9.3657407407407404E-4</v>
      </c>
      <c r="O33" s="67">
        <v>2.0774305555555555E-3</v>
      </c>
      <c r="P33" s="62"/>
      <c r="Q33" s="41">
        <v>4.8252314814814816E-4</v>
      </c>
      <c r="R33" s="41">
        <v>1.1087962962962963E-3</v>
      </c>
      <c r="S33" s="67">
        <v>2.3354166666666666E-3</v>
      </c>
      <c r="T33" s="62">
        <v>3.1585648148148147E-4</v>
      </c>
      <c r="U33" s="82">
        <v>3.949074074074074E-4</v>
      </c>
      <c r="V33" s="82">
        <v>9.3680555555555553E-4</v>
      </c>
      <c r="W33" s="67"/>
      <c r="X33" s="62">
        <v>9.032407407407407E-4</v>
      </c>
      <c r="Y33" s="41">
        <v>1.9831018518518518E-3</v>
      </c>
      <c r="Z33" s="67"/>
      <c r="AA33" s="74"/>
      <c r="AB33" s="42" t="str">
        <f t="shared" si="4"/>
        <v>Y</v>
      </c>
      <c r="AC33" s="42" t="str">
        <f t="shared" si="5"/>
        <v>Y</v>
      </c>
      <c r="AD33" s="42" t="str">
        <f t="shared" si="6"/>
        <v>Y</v>
      </c>
      <c r="AE33" s="42" t="str">
        <f t="shared" si="7"/>
        <v/>
      </c>
    </row>
    <row r="34" spans="1:31" customFormat="1" ht="15" customHeight="1" x14ac:dyDescent="0.2">
      <c r="A34" s="52" t="s">
        <v>201</v>
      </c>
      <c r="B34" s="34">
        <v>16</v>
      </c>
      <c r="C34" s="34">
        <v>2009</v>
      </c>
      <c r="D34" s="58" t="s">
        <v>1</v>
      </c>
      <c r="E34" s="63"/>
      <c r="F34" s="35">
        <v>3.0694444444444443E-4</v>
      </c>
      <c r="G34" s="83">
        <v>6.7824074074074087E-4</v>
      </c>
      <c r="H34" s="35">
        <v>1.5570601851851852E-3</v>
      </c>
      <c r="I34" s="35">
        <v>3.5050925925925922E-3</v>
      </c>
      <c r="J34" s="35">
        <v>7.6604166666666669E-3</v>
      </c>
      <c r="K34" s="68">
        <v>1.4720601851851851E-2</v>
      </c>
      <c r="L34" s="63"/>
      <c r="M34" s="35">
        <v>3.5775462962962963E-4</v>
      </c>
      <c r="N34" s="35">
        <v>8.0347222222222224E-4</v>
      </c>
      <c r="O34" s="68">
        <v>1.8062500000000001E-3</v>
      </c>
      <c r="P34" s="63"/>
      <c r="Q34" s="35">
        <v>3.9826388888888886E-4</v>
      </c>
      <c r="R34" s="35">
        <v>9.1550925925925914E-4</v>
      </c>
      <c r="S34" s="68">
        <v>2.0452546296296295E-3</v>
      </c>
      <c r="T34" s="63"/>
      <c r="U34" s="35">
        <v>3.5740740740740741E-4</v>
      </c>
      <c r="V34" s="35">
        <v>9.1608796296296306E-4</v>
      </c>
      <c r="W34" s="68"/>
      <c r="X34" s="63">
        <v>7.8530092592592584E-4</v>
      </c>
      <c r="Y34" s="35">
        <v>1.7975694444444445E-3</v>
      </c>
      <c r="Z34" s="68">
        <v>4.3170138888888885E-3</v>
      </c>
      <c r="AA34" s="75" t="s">
        <v>197</v>
      </c>
      <c r="AB34" s="36" t="str">
        <f t="shared" si="4"/>
        <v>Y</v>
      </c>
      <c r="AC34" s="36" t="str">
        <f t="shared" si="5"/>
        <v>Y</v>
      </c>
      <c r="AD34" s="36" t="str">
        <f t="shared" si="6"/>
        <v>Y</v>
      </c>
      <c r="AE34" s="36" t="str">
        <f t="shared" si="7"/>
        <v/>
      </c>
    </row>
    <row r="35" spans="1:31" ht="15" customHeight="1" thickBot="1" x14ac:dyDescent="0.25">
      <c r="A35" s="50" t="s">
        <v>123</v>
      </c>
      <c r="B35" s="43">
        <v>18</v>
      </c>
      <c r="C35" s="43">
        <v>2007</v>
      </c>
      <c r="D35" s="56" t="s">
        <v>1</v>
      </c>
      <c r="E35" s="61"/>
      <c r="F35" s="81">
        <v>3.0925925925925923E-4</v>
      </c>
      <c r="G35" s="44"/>
      <c r="H35" s="44"/>
      <c r="I35" s="44"/>
      <c r="J35" s="44"/>
      <c r="K35" s="66"/>
      <c r="L35" s="61"/>
      <c r="M35" s="44"/>
      <c r="N35" s="44"/>
      <c r="O35" s="66"/>
      <c r="P35" s="61"/>
      <c r="Q35" s="81">
        <v>3.9050925925925928E-4</v>
      </c>
      <c r="R35" s="81">
        <v>8.6412037037037035E-4</v>
      </c>
      <c r="S35" s="86">
        <v>1.9427083333333332E-3</v>
      </c>
      <c r="T35" s="61"/>
      <c r="U35" s="44">
        <v>3.5254629629629633E-4</v>
      </c>
      <c r="V35" s="44"/>
      <c r="W35" s="66"/>
      <c r="X35" s="61"/>
      <c r="Y35" s="44">
        <v>1.7658564814814813E-3</v>
      </c>
      <c r="Z35" s="66"/>
      <c r="AA35" s="73" t="s">
        <v>197</v>
      </c>
      <c r="AB35" s="45" t="str">
        <f t="shared" si="4"/>
        <v/>
      </c>
      <c r="AC35" s="45" t="str">
        <f t="shared" si="5"/>
        <v/>
      </c>
      <c r="AD35" s="45" t="str">
        <f t="shared" si="6"/>
        <v>Y</v>
      </c>
      <c r="AE35" s="45" t="str">
        <f t="shared" si="7"/>
        <v/>
      </c>
    </row>
    <row r="36" spans="1:31" ht="15" customHeight="1" x14ac:dyDescent="0.2">
      <c r="A36" s="51" t="s">
        <v>132</v>
      </c>
      <c r="B36" s="40">
        <v>18</v>
      </c>
      <c r="C36" s="40">
        <v>2007</v>
      </c>
      <c r="D36" s="57" t="s">
        <v>1</v>
      </c>
      <c r="E36" s="62">
        <v>2.5462962962962961E-4</v>
      </c>
      <c r="F36" s="82">
        <v>3.0011574074074071E-4</v>
      </c>
      <c r="G36" s="41">
        <v>6.7025462962962959E-4</v>
      </c>
      <c r="H36" s="41">
        <v>1.533912037037037E-3</v>
      </c>
      <c r="I36" s="41">
        <v>3.3239583333333333E-3</v>
      </c>
      <c r="J36" s="41">
        <v>7.4043981481481469E-3</v>
      </c>
      <c r="K36" s="67">
        <v>1.3625E-2</v>
      </c>
      <c r="L36" s="62">
        <v>2.670138888888889E-4</v>
      </c>
      <c r="M36" s="41">
        <v>3.3217592592592592E-4</v>
      </c>
      <c r="N36" s="41">
        <v>7.4675925925925919E-4</v>
      </c>
      <c r="O36" s="67">
        <v>1.6461805555555555E-3</v>
      </c>
      <c r="P36" s="62">
        <v>3.9432870370370376E-4</v>
      </c>
      <c r="Q36" s="82">
        <v>3.8402777777777779E-4</v>
      </c>
      <c r="R36" s="41">
        <v>8.7789351851851841E-4</v>
      </c>
      <c r="S36" s="67">
        <v>2.2552083333333335E-3</v>
      </c>
      <c r="T36" s="62">
        <v>3.7291666666666663E-4</v>
      </c>
      <c r="U36" s="82">
        <v>3.2939814814814816E-4</v>
      </c>
      <c r="V36" s="41">
        <v>7.4502314814814819E-4</v>
      </c>
      <c r="W36" s="67">
        <v>1.8199074074074075E-3</v>
      </c>
      <c r="X36" s="62">
        <v>7.5162037037037038E-4</v>
      </c>
      <c r="Y36" s="41">
        <v>1.7244212962962964E-3</v>
      </c>
      <c r="Z36" s="67">
        <v>3.7306712962962962E-3</v>
      </c>
      <c r="AA36" s="74" t="s">
        <v>197</v>
      </c>
      <c r="AB36" s="42" t="str">
        <f t="shared" si="4"/>
        <v>Y</v>
      </c>
      <c r="AC36" s="42" t="str">
        <f t="shared" si="5"/>
        <v>Y</v>
      </c>
      <c r="AD36" s="42" t="str">
        <f t="shared" si="6"/>
        <v>Y</v>
      </c>
      <c r="AE36" s="42" t="str">
        <f t="shared" si="7"/>
        <v>Y</v>
      </c>
    </row>
    <row r="37" spans="1:31" customFormat="1" ht="15" customHeight="1" x14ac:dyDescent="0.2">
      <c r="A37" s="52" t="s">
        <v>274</v>
      </c>
      <c r="B37" s="34">
        <v>33</v>
      </c>
      <c r="C37" s="34">
        <v>1992</v>
      </c>
      <c r="D37" s="58"/>
      <c r="E37" s="63"/>
      <c r="F37" s="35">
        <v>3.9247685185185181E-4</v>
      </c>
      <c r="G37" s="35">
        <v>8.8958333333333337E-4</v>
      </c>
      <c r="H37" s="35">
        <v>2.0748842592592594E-3</v>
      </c>
      <c r="I37" s="35">
        <v>4.5853009259259258E-3</v>
      </c>
      <c r="J37" s="35">
        <v>9.6320601851851862E-3</v>
      </c>
      <c r="K37" s="68">
        <v>1.9130092592592591E-2</v>
      </c>
      <c r="L37" s="63"/>
      <c r="M37" s="35">
        <v>5.141203703703704E-4</v>
      </c>
      <c r="N37" s="35">
        <v>1.1843749999999999E-3</v>
      </c>
      <c r="O37" s="68">
        <v>2.6306712962962963E-3</v>
      </c>
      <c r="P37" s="63"/>
      <c r="Q37" s="35">
        <v>4.7210648148148144E-4</v>
      </c>
      <c r="R37" s="35">
        <v>1.0983796296296297E-3</v>
      </c>
      <c r="S37" s="68">
        <v>2.4921296296296297E-3</v>
      </c>
      <c r="T37" s="63"/>
      <c r="U37" s="35">
        <v>4.5034722222222221E-4</v>
      </c>
      <c r="V37" s="35">
        <v>1.0810185185185185E-3</v>
      </c>
      <c r="W37" s="68">
        <v>2.9925925925925927E-3</v>
      </c>
      <c r="X37" s="63">
        <v>1.0324074074074074E-3</v>
      </c>
      <c r="Y37" s="35">
        <v>2.4542824074074076E-3</v>
      </c>
      <c r="Z37" s="68"/>
      <c r="AA37" s="75"/>
      <c r="AB37" s="36" t="str">
        <f>IF($H37="","",IF($H37&lt;180/24/3600,"Y",""))</f>
        <v>Y</v>
      </c>
      <c r="AC37" s="36" t="str">
        <f>IF($O37="","",IF($O37&lt;200/24/3600,"Y",""))</f>
        <v/>
      </c>
      <c r="AD37" s="36" t="str">
        <f>IF($S37="","",IF($S37&lt;225/24/3600,"Y",""))</f>
        <v>Y</v>
      </c>
      <c r="AE37" s="36" t="str">
        <f>IF($W37="","",IF($W37&lt;210/24/3600,"Y",""))</f>
        <v/>
      </c>
    </row>
    <row r="38" spans="1:31" customFormat="1" ht="15" customHeight="1" thickBot="1" x14ac:dyDescent="0.25">
      <c r="A38" s="50" t="s">
        <v>289</v>
      </c>
      <c r="B38" s="43">
        <v>35</v>
      </c>
      <c r="C38" s="43">
        <v>1991</v>
      </c>
      <c r="D38" s="56"/>
      <c r="E38" s="61"/>
      <c r="F38" s="44"/>
      <c r="G38" s="44">
        <v>8.9722222222222221E-4</v>
      </c>
      <c r="H38" s="44"/>
      <c r="I38" s="44"/>
      <c r="J38" s="44"/>
      <c r="K38" s="66"/>
      <c r="L38" s="61"/>
      <c r="M38" s="44"/>
      <c r="N38" s="44"/>
      <c r="O38" s="66"/>
      <c r="P38" s="61"/>
      <c r="Q38" s="44"/>
      <c r="R38" s="44"/>
      <c r="S38" s="66"/>
      <c r="T38" s="61"/>
      <c r="U38" s="44"/>
      <c r="V38" s="44"/>
      <c r="W38" s="66"/>
      <c r="X38" s="61"/>
      <c r="Y38" s="44"/>
      <c r="Z38" s="66"/>
      <c r="AA38" s="73"/>
      <c r="AB38" s="45" t="str">
        <f>IF($H38="","",IF($H38&lt;180/24/3600,"Y",""))</f>
        <v/>
      </c>
      <c r="AC38" s="45" t="str">
        <f>IF($O38="","",IF($O38&lt;200/24/3600,"Y",""))</f>
        <v/>
      </c>
      <c r="AD38" s="45" t="str">
        <f>IF($S38="","",IF($S38&lt;225/24/3600,"Y",""))</f>
        <v/>
      </c>
      <c r="AE38" s="45" t="str">
        <f>IF($W38="","",IF($W38&lt;210/24/3600,"Y",""))</f>
        <v/>
      </c>
    </row>
    <row r="39" spans="1:31" customFormat="1" ht="15" customHeight="1" x14ac:dyDescent="0.2">
      <c r="A39" s="51" t="s">
        <v>306</v>
      </c>
      <c r="B39" s="40">
        <v>43</v>
      </c>
      <c r="C39" s="40">
        <v>1982</v>
      </c>
      <c r="D39" s="57"/>
      <c r="E39" s="62"/>
      <c r="F39" s="99">
        <v>4.2233796296296301E-4</v>
      </c>
      <c r="G39" s="41"/>
      <c r="H39" s="99">
        <v>2.2498842592592592E-3</v>
      </c>
      <c r="I39" s="41"/>
      <c r="J39" s="41"/>
      <c r="K39" s="67"/>
      <c r="L39" s="62"/>
      <c r="M39" s="41"/>
      <c r="N39" s="41"/>
      <c r="O39" s="67"/>
      <c r="P39" s="62"/>
      <c r="Q39" s="41"/>
      <c r="R39" s="41"/>
      <c r="S39" s="67"/>
      <c r="T39" s="62"/>
      <c r="U39" s="41"/>
      <c r="V39" s="41"/>
      <c r="W39" s="67"/>
      <c r="X39" s="62"/>
      <c r="Y39" s="41"/>
      <c r="Z39" s="67"/>
      <c r="AA39" s="74"/>
      <c r="AB39" s="42" t="str">
        <f>IF($H39="","",IF($H39&lt;180/24/3600,"Y",""))</f>
        <v/>
      </c>
      <c r="AC39" s="42" t="str">
        <f>IF($O39="","",IF($O39&lt;200/24/3600,"Y",""))</f>
        <v/>
      </c>
      <c r="AD39" s="42" t="str">
        <f>IF($S39="","",IF($S39&lt;225/24/3600,"Y",""))</f>
        <v/>
      </c>
      <c r="AE39" s="42" t="str">
        <f>IF($W39="","",IF($W39&lt;210/24/3600,"Y",""))</f>
        <v/>
      </c>
    </row>
    <row r="40" spans="1:31" customFormat="1" ht="15" customHeight="1" x14ac:dyDescent="0.2">
      <c r="A40" s="52" t="s">
        <v>290</v>
      </c>
      <c r="B40" s="34">
        <v>47</v>
      </c>
      <c r="C40" s="34">
        <v>1978</v>
      </c>
      <c r="D40" s="58"/>
      <c r="E40" s="63"/>
      <c r="F40" s="35">
        <v>3.9548611111111116E-4</v>
      </c>
      <c r="G40" s="35">
        <v>8.8645833333333339E-4</v>
      </c>
      <c r="H40" s="35">
        <v>2.0570601851851852E-3</v>
      </c>
      <c r="I40" s="35">
        <v>4.4696759259259264E-3</v>
      </c>
      <c r="J40" s="35">
        <v>9.4156250000000004E-3</v>
      </c>
      <c r="K40" s="68"/>
      <c r="L40" s="63"/>
      <c r="M40" s="83">
        <v>4.9641203703703707E-4</v>
      </c>
      <c r="N40" s="35">
        <v>1.1417824074074075E-3</v>
      </c>
      <c r="O40" s="68">
        <v>2.5203703703703703E-3</v>
      </c>
      <c r="P40" s="63"/>
      <c r="Q40" s="35">
        <v>5.3553240740740742E-4</v>
      </c>
      <c r="R40" s="35">
        <v>1.1758101851851851E-3</v>
      </c>
      <c r="S40" s="85">
        <v>2.4568287037037037E-3</v>
      </c>
      <c r="T40" s="63"/>
      <c r="U40" s="35">
        <v>5.7662037037037035E-4</v>
      </c>
      <c r="V40" s="35"/>
      <c r="W40" s="68"/>
      <c r="X40" s="63">
        <v>1.0545138888888889E-3</v>
      </c>
      <c r="Y40" s="35"/>
      <c r="Z40" s="68"/>
      <c r="AA40" s="75"/>
      <c r="AB40" s="36" t="str">
        <f>IF($H40="","",IF($H40&lt;180/24/3600,"Y",""))</f>
        <v>Y</v>
      </c>
      <c r="AC40" s="36" t="str">
        <f>IF($O40="","",IF($O40&lt;200/24/3600,"Y",""))</f>
        <v/>
      </c>
      <c r="AD40" s="36" t="str">
        <f>IF($S40="","",IF($S40&lt;225/24/3600,"Y",""))</f>
        <v>Y</v>
      </c>
      <c r="AE40" s="36" t="str">
        <f>IF($W40="","",IF($W40&lt;210/24/3600,"Y",""))</f>
        <v/>
      </c>
    </row>
    <row r="41" spans="1:31" ht="15" customHeight="1" thickBot="1" x14ac:dyDescent="0.25">
      <c r="A41" s="50" t="s">
        <v>87</v>
      </c>
      <c r="B41" s="43">
        <v>61</v>
      </c>
      <c r="C41" s="43">
        <v>1964</v>
      </c>
      <c r="D41" s="56" t="s">
        <v>1</v>
      </c>
      <c r="E41" s="61"/>
      <c r="F41" s="47">
        <v>4.5347222222222224E-4</v>
      </c>
      <c r="G41" s="47">
        <v>1.0290509259259259E-3</v>
      </c>
      <c r="H41" s="47">
        <v>2.2883101851851853E-3</v>
      </c>
      <c r="I41" s="47">
        <v>4.8071759259259265E-3</v>
      </c>
      <c r="J41" s="47">
        <v>1.019050925925926E-2</v>
      </c>
      <c r="K41" s="78">
        <v>1.9723611111111108E-2</v>
      </c>
      <c r="L41" s="61"/>
      <c r="M41" s="47">
        <v>5.8541666666666659E-4</v>
      </c>
      <c r="N41" s="47">
        <v>1.3038194444444445E-3</v>
      </c>
      <c r="O41" s="78">
        <v>2.6894675925925927E-3</v>
      </c>
      <c r="P41" s="61"/>
      <c r="Q41" s="47">
        <v>6.2500000000000001E-4</v>
      </c>
      <c r="R41" s="47">
        <v>1.4780092592592592E-3</v>
      </c>
      <c r="S41" s="78">
        <v>3.1733796296296297E-3</v>
      </c>
      <c r="T41" s="61"/>
      <c r="U41" s="47">
        <v>6.5231481481481477E-4</v>
      </c>
      <c r="V41" s="47">
        <v>1.4268518518518519E-3</v>
      </c>
      <c r="W41" s="78">
        <v>4.0893518518518518E-3</v>
      </c>
      <c r="X41" s="79">
        <v>1.2910879629629628E-3</v>
      </c>
      <c r="Y41" s="47">
        <v>2.9436342592592596E-3</v>
      </c>
      <c r="Z41" s="78">
        <v>6.1561342592592588E-3</v>
      </c>
      <c r="AA41" s="100"/>
      <c r="AB41" s="45"/>
      <c r="AC41" s="45"/>
      <c r="AD41" s="45"/>
      <c r="AE41" s="45"/>
    </row>
    <row r="42" spans="1:31" ht="15" customHeight="1" thickBot="1" x14ac:dyDescent="0.25">
      <c r="A42" s="51" t="s">
        <v>88</v>
      </c>
      <c r="B42" s="40">
        <v>68</v>
      </c>
      <c r="C42" s="40">
        <v>1958</v>
      </c>
      <c r="D42" s="57" t="s">
        <v>1</v>
      </c>
      <c r="E42" s="62"/>
      <c r="F42" s="46">
        <v>6.0405092592592585E-4</v>
      </c>
      <c r="G42" s="46">
        <v>1.3291666666666666E-3</v>
      </c>
      <c r="H42" s="46">
        <v>2.8067129629629631E-3</v>
      </c>
      <c r="I42" s="46">
        <v>5.9239583333333332E-3</v>
      </c>
      <c r="J42" s="41"/>
      <c r="K42" s="69">
        <v>2.3336226851851851E-2</v>
      </c>
      <c r="L42" s="62"/>
      <c r="M42" s="41"/>
      <c r="N42" s="41"/>
      <c r="O42" s="67"/>
      <c r="P42" s="62"/>
      <c r="Q42" s="46">
        <v>6.7939814814814816E-4</v>
      </c>
      <c r="R42" s="46">
        <v>1.5496527777777776E-3</v>
      </c>
      <c r="S42" s="69">
        <v>3.3040509259259264E-3</v>
      </c>
      <c r="T42" s="62"/>
      <c r="U42" s="46"/>
      <c r="V42" s="41"/>
      <c r="W42" s="67"/>
      <c r="X42" s="71">
        <v>1.502314814814815E-3</v>
      </c>
      <c r="Y42" s="46">
        <v>3.3001157407407406E-3</v>
      </c>
      <c r="Z42" s="67"/>
      <c r="AA42" s="80"/>
      <c r="AB42" s="42"/>
      <c r="AC42" s="42"/>
      <c r="AD42" s="42"/>
      <c r="AE42" s="42"/>
    </row>
    <row r="43" spans="1:31" ht="15" customHeight="1" thickBot="1" x14ac:dyDescent="0.25">
      <c r="A43" s="76" t="s">
        <v>85</v>
      </c>
      <c r="B43" s="5" t="s">
        <v>0</v>
      </c>
      <c r="C43" s="22" t="s">
        <v>129</v>
      </c>
      <c r="D43" s="77" t="s">
        <v>2</v>
      </c>
      <c r="E43" s="70" t="s">
        <v>21</v>
      </c>
      <c r="F43" s="5" t="s">
        <v>22</v>
      </c>
      <c r="G43" s="5" t="s">
        <v>6</v>
      </c>
      <c r="H43" s="5" t="s">
        <v>7</v>
      </c>
      <c r="I43" s="5" t="s">
        <v>8</v>
      </c>
      <c r="J43" s="5" t="s">
        <v>9</v>
      </c>
      <c r="K43" s="64" t="s">
        <v>10</v>
      </c>
      <c r="L43" s="70" t="s">
        <v>23</v>
      </c>
      <c r="M43" s="5" t="s">
        <v>24</v>
      </c>
      <c r="N43" s="5" t="s">
        <v>11</v>
      </c>
      <c r="O43" s="64" t="s">
        <v>12</v>
      </c>
      <c r="P43" s="70" t="s">
        <v>13</v>
      </c>
      <c r="Q43" s="5" t="s">
        <v>14</v>
      </c>
      <c r="R43" s="5" t="s">
        <v>15</v>
      </c>
      <c r="S43" s="64" t="s">
        <v>16</v>
      </c>
      <c r="T43" s="70" t="s">
        <v>17</v>
      </c>
      <c r="U43" s="5" t="s">
        <v>18</v>
      </c>
      <c r="V43" s="5" t="s">
        <v>19</v>
      </c>
      <c r="W43" s="64" t="s">
        <v>20</v>
      </c>
      <c r="X43" s="70" t="s">
        <v>3</v>
      </c>
      <c r="Y43" s="5" t="s">
        <v>4</v>
      </c>
      <c r="Z43" s="64" t="s">
        <v>5</v>
      </c>
      <c r="AA43" s="29">
        <v>15</v>
      </c>
      <c r="AB43" s="29" t="s">
        <v>186</v>
      </c>
      <c r="AC43" s="5" t="s">
        <v>188</v>
      </c>
      <c r="AD43" s="5" t="s">
        <v>189</v>
      </c>
      <c r="AE43" s="33" t="s">
        <v>187</v>
      </c>
    </row>
    <row r="44" spans="1:31" ht="18" customHeight="1" x14ac:dyDescent="0.2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ht="15" customHeight="1" x14ac:dyDescent="0.2">
      <c r="A45" s="93">
        <v>46060</v>
      </c>
      <c r="B45" s="93"/>
      <c r="C45" s="93"/>
      <c r="D45" s="94"/>
      <c r="E45" s="27">
        <v>6.9432870370370362E-4</v>
      </c>
      <c r="F45" s="25" t="s">
        <v>112</v>
      </c>
      <c r="G45" s="25"/>
      <c r="H45" s="6">
        <v>6.9432870370370362E-4</v>
      </c>
      <c r="I45" s="25" t="s">
        <v>145</v>
      </c>
      <c r="J45" s="25"/>
      <c r="L45" s="27">
        <v>6.9432870370370362E-4</v>
      </c>
      <c r="M45" s="25" t="s">
        <v>112</v>
      </c>
      <c r="N45" s="25"/>
      <c r="O45" s="6">
        <v>6.9432870370370362E-4</v>
      </c>
      <c r="P45" s="25" t="s">
        <v>145</v>
      </c>
      <c r="Q45" s="25"/>
      <c r="T45" s="27">
        <v>6.9432870370370362E-4</v>
      </c>
      <c r="U45" s="25" t="s">
        <v>112</v>
      </c>
      <c r="V45" s="25"/>
      <c r="W45" s="6">
        <v>6.9432870370370362E-4</v>
      </c>
      <c r="X45" s="25" t="s">
        <v>145</v>
      </c>
      <c r="Y45" s="25"/>
    </row>
    <row r="46" spans="1:31" ht="6" customHeight="1" thickBot="1" x14ac:dyDescent="0.25"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31" ht="15" customHeight="1" thickTop="1" thickBot="1" x14ac:dyDescent="0.25">
      <c r="A47" s="93"/>
      <c r="B47" s="93"/>
      <c r="C47" s="93"/>
      <c r="D47" s="94"/>
      <c r="E47" s="8">
        <v>6.9432870370370362E-4</v>
      </c>
      <c r="F47" s="25" t="s">
        <v>137</v>
      </c>
      <c r="G47" s="25"/>
      <c r="H47" s="7">
        <v>6.9432870370370362E-4</v>
      </c>
      <c r="I47" s="25" t="s">
        <v>138</v>
      </c>
      <c r="J47" s="25"/>
      <c r="L47" s="8">
        <v>6.9432870370370362E-4</v>
      </c>
      <c r="M47" s="25" t="s">
        <v>137</v>
      </c>
      <c r="N47" s="25"/>
      <c r="O47" s="7">
        <v>6.9432870370370362E-4</v>
      </c>
      <c r="P47" s="25" t="s">
        <v>138</v>
      </c>
      <c r="Q47" s="25"/>
      <c r="T47" s="8">
        <v>6.9432870370370362E-4</v>
      </c>
      <c r="U47" s="25" t="s">
        <v>137</v>
      </c>
      <c r="V47" s="25"/>
      <c r="W47" s="7">
        <v>6.9432870370370362E-4</v>
      </c>
      <c r="X47" s="25" t="s">
        <v>138</v>
      </c>
      <c r="Y47" s="25"/>
    </row>
    <row r="48" spans="1:31" ht="6" customHeight="1" thickTop="1" x14ac:dyDescent="0.2"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5:25" ht="15" customHeight="1" x14ac:dyDescent="0.2">
      <c r="E49" s="9">
        <v>6.9432870370370362E-4</v>
      </c>
      <c r="F49" s="25" t="s">
        <v>143</v>
      </c>
      <c r="G49"/>
      <c r="H49" s="28">
        <v>6.9432870370370362E-4</v>
      </c>
      <c r="I49" s="25" t="s">
        <v>144</v>
      </c>
      <c r="J49"/>
      <c r="L49" s="9">
        <v>6.9432870370370362E-4</v>
      </c>
      <c r="M49" s="25" t="s">
        <v>143</v>
      </c>
      <c r="N49"/>
      <c r="O49" s="28">
        <v>6.9432870370370362E-4</v>
      </c>
      <c r="P49" s="25" t="s">
        <v>144</v>
      </c>
      <c r="Q49"/>
      <c r="T49" s="9">
        <v>6.9432870370370362E-4</v>
      </c>
      <c r="U49" s="25" t="s">
        <v>143</v>
      </c>
      <c r="V49"/>
      <c r="W49" s="28">
        <v>6.9432870370370362E-4</v>
      </c>
      <c r="X49" s="25" t="s">
        <v>144</v>
      </c>
      <c r="Y49"/>
    </row>
  </sheetData>
  <sortState xmlns:xlrd2="http://schemas.microsoft.com/office/spreadsheetml/2017/richdata2" ref="A35:Z36">
    <sortCondition descending="1" ref="C35:C36"/>
  </sortState>
  <mergeCells count="4">
    <mergeCell ref="E1:V1"/>
    <mergeCell ref="A47:D47"/>
    <mergeCell ref="AA2:AE2"/>
    <mergeCell ref="A45:D45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27" workbookViewId="0">
      <selection activeCell="A31" sqref="A31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160</v>
      </c>
    </row>
    <row r="2" spans="1:3" x14ac:dyDescent="0.2">
      <c r="A2" s="16" t="s">
        <v>25</v>
      </c>
      <c r="B2" s="16" t="s">
        <v>232</v>
      </c>
      <c r="C2" s="2"/>
    </row>
    <row r="3" spans="1:3" x14ac:dyDescent="0.2">
      <c r="A3" s="16" t="s">
        <v>158</v>
      </c>
      <c r="B3" s="16" t="s">
        <v>158</v>
      </c>
      <c r="C3" s="2"/>
    </row>
    <row r="4" spans="1:3" x14ac:dyDescent="0.2">
      <c r="A4" s="16" t="s">
        <v>122</v>
      </c>
      <c r="B4" s="16" t="s">
        <v>161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202</v>
      </c>
      <c r="B7" s="16" t="s">
        <v>203</v>
      </c>
      <c r="C7" s="2"/>
    </row>
    <row r="8" spans="1:3" x14ac:dyDescent="0.2">
      <c r="A8" s="16" t="s">
        <v>216</v>
      </c>
      <c r="B8" s="16" t="s">
        <v>217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228</v>
      </c>
      <c r="B10" s="16" t="s">
        <v>229</v>
      </c>
      <c r="C10" s="2"/>
    </row>
    <row r="11" spans="1:3" x14ac:dyDescent="0.2">
      <c r="A11" s="16" t="s">
        <v>162</v>
      </c>
      <c r="B11" s="16" t="s">
        <v>163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154</v>
      </c>
      <c r="B13" s="16" t="s">
        <v>155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130</v>
      </c>
      <c r="B15" s="16" t="s">
        <v>131</v>
      </c>
      <c r="C15" s="2"/>
    </row>
    <row r="16" spans="1:3" x14ac:dyDescent="0.2">
      <c r="A16" s="16" t="s">
        <v>146</v>
      </c>
      <c r="B16" s="16" t="s">
        <v>147</v>
      </c>
      <c r="C16" s="2"/>
    </row>
    <row r="17" spans="1:3" x14ac:dyDescent="0.2">
      <c r="A17" s="16" t="s">
        <v>164</v>
      </c>
      <c r="B17" s="16" t="s">
        <v>165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184</v>
      </c>
      <c r="B19" s="16" t="s">
        <v>185</v>
      </c>
      <c r="C19" s="2"/>
    </row>
    <row r="20" spans="1:3" x14ac:dyDescent="0.2">
      <c r="A20" s="16" t="s">
        <v>76</v>
      </c>
      <c r="B20" s="16" t="s">
        <v>128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108</v>
      </c>
      <c r="B22" s="16" t="s">
        <v>109</v>
      </c>
      <c r="C22" s="2"/>
    </row>
    <row r="23" spans="1:3" x14ac:dyDescent="0.2">
      <c r="A23" s="16" t="s">
        <v>196</v>
      </c>
      <c r="B23" s="16" t="s">
        <v>195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286</v>
      </c>
      <c r="B27" s="16" t="s">
        <v>287</v>
      </c>
      <c r="C27" s="2"/>
    </row>
    <row r="28" spans="1:3" x14ac:dyDescent="0.2">
      <c r="A28" s="16" t="s">
        <v>213</v>
      </c>
      <c r="B28" s="16" t="s">
        <v>214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102</v>
      </c>
      <c r="B30" s="16" t="s">
        <v>103</v>
      </c>
      <c r="C30" s="2"/>
    </row>
    <row r="31" spans="1:3" x14ac:dyDescent="0.2">
      <c r="A31" s="16" t="s">
        <v>204</v>
      </c>
      <c r="B31" s="16" t="s">
        <v>205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206</v>
      </c>
      <c r="B34" s="16" t="s">
        <v>207</v>
      </c>
      <c r="C34" s="2"/>
    </row>
    <row r="35" spans="1:3" x14ac:dyDescent="0.2">
      <c r="A35" s="16" t="s">
        <v>96</v>
      </c>
      <c r="B35" s="16" t="s">
        <v>69</v>
      </c>
      <c r="C35" s="2"/>
    </row>
    <row r="36" spans="1:3" x14ac:dyDescent="0.2">
      <c r="A36" s="16" t="s">
        <v>95</v>
      </c>
      <c r="B36" s="16" t="s">
        <v>94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230</v>
      </c>
      <c r="C38" s="2"/>
    </row>
    <row r="39" spans="1:3" x14ac:dyDescent="0.2">
      <c r="A39" s="16" t="s">
        <v>28</v>
      </c>
      <c r="B39" s="16" t="s">
        <v>231</v>
      </c>
      <c r="C39" s="2"/>
    </row>
    <row r="40" spans="1:3" x14ac:dyDescent="0.2">
      <c r="A40" s="16" t="s">
        <v>153</v>
      </c>
      <c r="B40" s="16" t="s">
        <v>150</v>
      </c>
      <c r="C40" s="2">
        <v>2</v>
      </c>
    </row>
    <row r="41" spans="1:3" x14ac:dyDescent="0.2">
      <c r="A41" s="16" t="s">
        <v>166</v>
      </c>
      <c r="B41" s="16" t="s">
        <v>167</v>
      </c>
      <c r="C41" s="2"/>
    </row>
    <row r="42" spans="1:3" x14ac:dyDescent="0.2">
      <c r="A42" s="16" t="s">
        <v>152</v>
      </c>
      <c r="B42" s="16" t="s">
        <v>151</v>
      </c>
      <c r="C42" s="2">
        <v>1</v>
      </c>
    </row>
    <row r="43" spans="1:3" x14ac:dyDescent="0.2">
      <c r="A43" s="16" t="s">
        <v>149</v>
      </c>
      <c r="B43" s="16" t="s">
        <v>148</v>
      </c>
      <c r="C43" s="2">
        <v>2</v>
      </c>
    </row>
    <row r="44" spans="1:3" x14ac:dyDescent="0.2">
      <c r="A44" s="16" t="s">
        <v>218</v>
      </c>
      <c r="B44" s="16" t="s">
        <v>219</v>
      </c>
      <c r="C44" s="2">
        <v>4</v>
      </c>
    </row>
    <row r="45" spans="1:3" x14ac:dyDescent="0.2">
      <c r="A45" s="16" t="s">
        <v>142</v>
      </c>
      <c r="B45" s="16" t="s">
        <v>141</v>
      </c>
      <c r="C45" s="2"/>
    </row>
    <row r="46" spans="1:3" x14ac:dyDescent="0.2">
      <c r="A46" s="16" t="s">
        <v>139</v>
      </c>
      <c r="B46" s="16" t="s">
        <v>140</v>
      </c>
      <c r="C46" s="2">
        <v>3</v>
      </c>
    </row>
    <row r="47" spans="1:3" x14ac:dyDescent="0.2">
      <c r="A47" s="16" t="s">
        <v>98</v>
      </c>
      <c r="B47" s="16" t="s">
        <v>99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168</v>
      </c>
      <c r="B50" s="16" t="s">
        <v>169</v>
      </c>
      <c r="C50" s="2">
        <v>3</v>
      </c>
    </row>
    <row r="51" spans="1:3" x14ac:dyDescent="0.2">
      <c r="A51" s="16" t="s">
        <v>180</v>
      </c>
      <c r="B51" s="16" t="s">
        <v>159</v>
      </c>
      <c r="C51" s="2">
        <v>3</v>
      </c>
    </row>
    <row r="52" spans="1:3" x14ac:dyDescent="0.2">
      <c r="A52" s="16" t="s">
        <v>170</v>
      </c>
      <c r="B52" s="16" t="s">
        <v>171</v>
      </c>
      <c r="C52" s="2"/>
    </row>
    <row r="53" spans="1:3" x14ac:dyDescent="0.2">
      <c r="A53" s="16" t="s">
        <v>111</v>
      </c>
      <c r="B53" s="16" t="s">
        <v>110</v>
      </c>
      <c r="C53" s="2"/>
    </row>
    <row r="54" spans="1:3" x14ac:dyDescent="0.2">
      <c r="A54" s="16" t="s">
        <v>172</v>
      </c>
      <c r="B54" s="16" t="s">
        <v>173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199</v>
      </c>
      <c r="B57" s="16" t="s">
        <v>200</v>
      </c>
      <c r="C57" s="2"/>
    </row>
    <row r="58" spans="1:3" x14ac:dyDescent="0.2">
      <c r="A58" s="16" t="s">
        <v>104</v>
      </c>
      <c r="B58" s="16" t="s">
        <v>105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233</v>
      </c>
      <c r="B60" s="16" t="s">
        <v>234</v>
      </c>
      <c r="C60" s="2"/>
    </row>
    <row r="61" spans="1:3" x14ac:dyDescent="0.2">
      <c r="A61" s="16" t="s">
        <v>193</v>
      </c>
      <c r="B61" s="16" t="s">
        <v>194</v>
      </c>
      <c r="C61" s="2"/>
    </row>
    <row r="62" spans="1:3" x14ac:dyDescent="0.2">
      <c r="A62" s="16" t="s">
        <v>127</v>
      </c>
      <c r="B62" s="16" t="s">
        <v>126</v>
      </c>
      <c r="C62" s="2"/>
    </row>
    <row r="63" spans="1:3" x14ac:dyDescent="0.2">
      <c r="A63" s="16" t="s">
        <v>124</v>
      </c>
      <c r="B63" s="16" t="s">
        <v>125</v>
      </c>
      <c r="C63" s="2"/>
    </row>
    <row r="64" spans="1:3" x14ac:dyDescent="0.2">
      <c r="A64" s="16" t="s">
        <v>253</v>
      </c>
      <c r="B64" s="16" t="s">
        <v>254</v>
      </c>
      <c r="C64" s="2">
        <v>4</v>
      </c>
    </row>
    <row r="65" spans="1:3" x14ac:dyDescent="0.2">
      <c r="A65" s="16" t="s">
        <v>192</v>
      </c>
      <c r="B65" s="16" t="s">
        <v>191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156</v>
      </c>
      <c r="B70" s="16" t="s">
        <v>157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223</v>
      </c>
      <c r="B72" s="16" t="s">
        <v>224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97</v>
      </c>
      <c r="B74" s="16" t="s">
        <v>174</v>
      </c>
      <c r="C74" s="2"/>
    </row>
    <row r="75" spans="1:3" x14ac:dyDescent="0.2">
      <c r="A75" s="16" t="s">
        <v>91</v>
      </c>
      <c r="B75" s="16" t="s">
        <v>92</v>
      </c>
      <c r="C75" s="2">
        <v>3</v>
      </c>
    </row>
    <row r="76" spans="1:3" x14ac:dyDescent="0.2">
      <c r="A76" s="16" t="s">
        <v>44</v>
      </c>
      <c r="B76" s="16" t="s">
        <v>100</v>
      </c>
      <c r="C76" s="2"/>
    </row>
    <row r="77" spans="1:3" x14ac:dyDescent="0.2">
      <c r="A77" s="16" t="s">
        <v>182</v>
      </c>
      <c r="B77" s="16" t="s">
        <v>183</v>
      </c>
      <c r="C77" s="2"/>
    </row>
    <row r="78" spans="1:3" x14ac:dyDescent="0.2">
      <c r="A78" s="16" t="s">
        <v>77</v>
      </c>
      <c r="B78" s="16" t="s">
        <v>175</v>
      </c>
      <c r="C78" s="2"/>
    </row>
    <row r="79" spans="1:3" x14ac:dyDescent="0.2">
      <c r="A79" s="16" t="s">
        <v>101</v>
      </c>
      <c r="B79" s="16" t="s">
        <v>176</v>
      </c>
      <c r="C79" s="2">
        <v>3</v>
      </c>
    </row>
    <row r="80" spans="1:3" x14ac:dyDescent="0.2">
      <c r="A80" s="16" t="s">
        <v>57</v>
      </c>
      <c r="B80" s="16" t="s">
        <v>177</v>
      </c>
      <c r="C80" s="2">
        <v>3</v>
      </c>
    </row>
    <row r="81" spans="1:3" x14ac:dyDescent="0.2">
      <c r="A81" s="16" t="s">
        <v>272</v>
      </c>
      <c r="B81" s="16" t="s">
        <v>273</v>
      </c>
      <c r="C81" s="2">
        <v>4</v>
      </c>
    </row>
    <row r="82" spans="1:3" x14ac:dyDescent="0.2">
      <c r="A82" s="16" t="s">
        <v>178</v>
      </c>
      <c r="B82" s="16" t="s">
        <v>179</v>
      </c>
      <c r="C82" s="2"/>
    </row>
    <row r="83" spans="1:3" x14ac:dyDescent="0.2">
      <c r="A83" s="16" t="s">
        <v>36</v>
      </c>
      <c r="B83" s="16" t="s">
        <v>113</v>
      </c>
      <c r="C83" s="2"/>
    </row>
    <row r="84" spans="1:3" x14ac:dyDescent="0.2">
      <c r="A84" s="16" t="s">
        <v>89</v>
      </c>
      <c r="B84" s="16" t="s">
        <v>114</v>
      </c>
    </row>
    <row r="85" spans="1:3" x14ac:dyDescent="0.2">
      <c r="A85" s="16" t="s">
        <v>134</v>
      </c>
      <c r="B85" s="16" t="s">
        <v>133</v>
      </c>
    </row>
    <row r="86" spans="1:3" x14ac:dyDescent="0.2">
      <c r="A86" s="16" t="s">
        <v>93</v>
      </c>
      <c r="B86" s="16" t="s">
        <v>115</v>
      </c>
    </row>
    <row r="87" spans="1:3" x14ac:dyDescent="0.2">
      <c r="A87" s="16" t="s">
        <v>135</v>
      </c>
      <c r="B87" s="16" t="s">
        <v>136</v>
      </c>
    </row>
    <row r="88" spans="1:3" x14ac:dyDescent="0.2">
      <c r="A88" s="16" t="s">
        <v>118</v>
      </c>
      <c r="B88" s="16" t="s">
        <v>119</v>
      </c>
    </row>
    <row r="89" spans="1:3" x14ac:dyDescent="0.2">
      <c r="A89" s="16" t="s">
        <v>90</v>
      </c>
      <c r="B89" s="16" t="s">
        <v>116</v>
      </c>
    </row>
    <row r="90" spans="1:3" x14ac:dyDescent="0.2">
      <c r="A90" s="16" t="s">
        <v>120</v>
      </c>
      <c r="B90" s="16" t="s">
        <v>121</v>
      </c>
    </row>
    <row r="91" spans="1:3" x14ac:dyDescent="0.2">
      <c r="A91" s="16" t="s">
        <v>74</v>
      </c>
      <c r="B91" s="16" t="s">
        <v>117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2026-03-17T16:42:42Z</cp:lastPrinted>
  <dcterms:created xsi:type="dcterms:W3CDTF">2002-01-12T09:15:20Z</dcterms:created>
  <dcterms:modified xsi:type="dcterms:W3CDTF">2026-03-17T16:49:42Z</dcterms:modified>
</cp:coreProperties>
</file>